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720" windowWidth="14955" windowHeight="8430" tabRatio="889" activeTab="4"/>
  </bookViews>
  <sheets>
    <sheet name="参加状況7月段階" sheetId="11" r:id="rId1"/>
    <sheet name="参加状況9月段階" sheetId="25" r:id="rId2"/>
    <sheet name="参照" sheetId="12" r:id="rId3"/>
    <sheet name="注意事項" sheetId="5" r:id="rId4"/>
    <sheet name="ブロックわけ" sheetId="1" r:id="rId5"/>
    <sheet name="1日目予選21チーム" sheetId="20" r:id="rId6"/>
    <sheet name="予選記入用" sheetId="4" r:id="rId7"/>
    <sheet name="2日目順位リーグ" sheetId="7" r:id="rId8"/>
    <sheet name="順位記入用" sheetId="8" r:id="rId9"/>
    <sheet name="3日目本選" sheetId="6" r:id="rId10"/>
    <sheet name="最終日" sheetId="10" r:id="rId11"/>
    <sheet name="個人賞" sheetId="24" r:id="rId12"/>
    <sheet name="アナウンス" sheetId="21" r:id="rId13"/>
    <sheet name="閉会式" sheetId="23" r:id="rId14"/>
    <sheet name="お弁当注文表" sheetId="22" r:id="rId15"/>
  </sheets>
  <definedNames>
    <definedName name="_xlnm.Print_Area" localSheetId="5">'1日目予選21チーム'!$A$1:$P$59</definedName>
    <definedName name="_xlnm.Print_Area" localSheetId="7">'2日目順位リーグ'!$A$1:$J$39</definedName>
    <definedName name="_xlnm.Print_Area" localSheetId="9">'3日目本選'!$A$1:$AF$95</definedName>
    <definedName name="_xlnm.Print_Area" localSheetId="11">個人賞!$A$1:$G$48</definedName>
    <definedName name="_xlnm.Print_Area" localSheetId="10">最終日!$A$1:$AE$37</definedName>
    <definedName name="_xlnm.Print_Area" localSheetId="0">参加状況7月段階!$A$1:$W$26</definedName>
    <definedName name="_xlnm.Print_Area" localSheetId="1">参加状況9月段階!$A$1:$V$26</definedName>
    <definedName name="_xlnm.Print_Area" localSheetId="8">順位記入用!$A$1:$T$35</definedName>
    <definedName name="_xlnm.Print_Area" localSheetId="6">予選記入用!$A$1:$Y$31</definedName>
  </definedNames>
  <calcPr calcId="125725"/>
</workbook>
</file>

<file path=xl/calcChain.xml><?xml version="1.0" encoding="utf-8"?>
<calcChain xmlns="http://schemas.openxmlformats.org/spreadsheetml/2006/main">
  <c r="F49" i="6"/>
  <c r="I32" i="20"/>
  <c r="G32"/>
  <c r="D32"/>
  <c r="I6"/>
  <c r="F95" i="6"/>
  <c r="F94"/>
  <c r="S9" i="10"/>
  <c r="Y13"/>
  <c r="AC15"/>
  <c r="L13"/>
  <c r="P16" s="1"/>
  <c r="F13"/>
  <c r="P15"/>
  <c r="Y9"/>
  <c r="AC16" s="1"/>
  <c r="L5"/>
  <c r="A69" i="6"/>
  <c r="F83" s="1"/>
  <c r="P85" s="1"/>
  <c r="F39"/>
  <c r="P41"/>
  <c r="L45"/>
  <c r="Y41"/>
  <c r="AC44"/>
  <c r="S41"/>
  <c r="AC43" s="1"/>
  <c r="F41"/>
  <c r="AC38"/>
  <c r="L39"/>
  <c r="P42"/>
  <c r="Y35"/>
  <c r="P39"/>
  <c r="S35"/>
  <c r="AC37"/>
  <c r="L35"/>
  <c r="P38"/>
  <c r="F35"/>
  <c r="P37"/>
  <c r="Z29" i="10"/>
  <c r="X29"/>
  <c r="AF25"/>
  <c r="AG26"/>
  <c r="AH27"/>
  <c r="A19" i="4"/>
  <c r="E17" s="1"/>
  <c r="A20"/>
  <c r="A21"/>
  <c r="A22"/>
  <c r="A18"/>
  <c r="T22"/>
  <c r="S22"/>
  <c r="U22"/>
  <c r="L22"/>
  <c r="I22"/>
  <c r="F22"/>
  <c r="C22"/>
  <c r="P21"/>
  <c r="T21"/>
  <c r="O21"/>
  <c r="N21"/>
  <c r="S21"/>
  <c r="I21"/>
  <c r="F21"/>
  <c r="C21"/>
  <c r="P20"/>
  <c r="O20"/>
  <c r="N20"/>
  <c r="M20"/>
  <c r="T20"/>
  <c r="L20"/>
  <c r="K20"/>
  <c r="S20"/>
  <c r="F20"/>
  <c r="C20"/>
  <c r="P19"/>
  <c r="O19"/>
  <c r="N19"/>
  <c r="M19"/>
  <c r="L19"/>
  <c r="K19"/>
  <c r="J19"/>
  <c r="T19"/>
  <c r="I19"/>
  <c r="H19"/>
  <c r="S19"/>
  <c r="C19"/>
  <c r="P18"/>
  <c r="O18"/>
  <c r="N18"/>
  <c r="M18"/>
  <c r="L18"/>
  <c r="K18"/>
  <c r="J18"/>
  <c r="I18"/>
  <c r="H18"/>
  <c r="G18"/>
  <c r="T18"/>
  <c r="F18"/>
  <c r="E18"/>
  <c r="S18"/>
  <c r="N17"/>
  <c r="K17"/>
  <c r="H17"/>
  <c r="B17"/>
  <c r="AP22"/>
  <c r="AO22"/>
  <c r="AN22"/>
  <c r="AM22"/>
  <c r="AL22"/>
  <c r="AJ22"/>
  <c r="AI22"/>
  <c r="AH22"/>
  <c r="AG22"/>
  <c r="AF22"/>
  <c r="R22"/>
  <c r="AD22"/>
  <c r="AC22"/>
  <c r="AB22"/>
  <c r="AA22"/>
  <c r="Z22"/>
  <c r="Q22"/>
  <c r="AP21"/>
  <c r="AO21"/>
  <c r="AN21"/>
  <c r="AM21"/>
  <c r="AL21"/>
  <c r="AJ21"/>
  <c r="AI21"/>
  <c r="AH21"/>
  <c r="AG21"/>
  <c r="AF21"/>
  <c r="R21"/>
  <c r="AD21"/>
  <c r="AC21"/>
  <c r="AB21"/>
  <c r="AA21"/>
  <c r="Z21"/>
  <c r="Q21"/>
  <c r="AP20"/>
  <c r="AO20"/>
  <c r="AN20"/>
  <c r="AM20"/>
  <c r="AL20"/>
  <c r="AJ20"/>
  <c r="AI20"/>
  <c r="AH20"/>
  <c r="AG20"/>
  <c r="AF20"/>
  <c r="R20"/>
  <c r="AD20"/>
  <c r="AC20"/>
  <c r="AB20"/>
  <c r="AA20"/>
  <c r="Z20"/>
  <c r="Q20"/>
  <c r="AP19"/>
  <c r="AO19"/>
  <c r="AN19"/>
  <c r="AM19"/>
  <c r="AL19"/>
  <c r="AJ19"/>
  <c r="AI19"/>
  <c r="AH19"/>
  <c r="AG19"/>
  <c r="AF19"/>
  <c r="R19"/>
  <c r="AD19"/>
  <c r="AC19"/>
  <c r="AB19"/>
  <c r="AA19"/>
  <c r="Z19"/>
  <c r="Q19"/>
  <c r="AP18"/>
  <c r="AO18"/>
  <c r="AN18"/>
  <c r="AM18"/>
  <c r="AL18"/>
  <c r="AJ18"/>
  <c r="AI18"/>
  <c r="AH18"/>
  <c r="AG18"/>
  <c r="AF18"/>
  <c r="R18"/>
  <c r="AD18"/>
  <c r="AC18"/>
  <c r="AB18"/>
  <c r="AA18"/>
  <c r="Z18"/>
  <c r="Q18"/>
  <c r="N55" i="20"/>
  <c r="K55"/>
  <c r="I55"/>
  <c r="G55"/>
  <c r="D55"/>
  <c r="N51"/>
  <c r="K51"/>
  <c r="I51"/>
  <c r="G51"/>
  <c r="D51"/>
  <c r="N47"/>
  <c r="K47"/>
  <c r="I47"/>
  <c r="G47"/>
  <c r="D47"/>
  <c r="P43"/>
  <c r="N43"/>
  <c r="K43"/>
  <c r="I43"/>
  <c r="G43"/>
  <c r="D43"/>
  <c r="P39"/>
  <c r="N39"/>
  <c r="K39"/>
  <c r="I39"/>
  <c r="G39"/>
  <c r="D39"/>
  <c r="J39" i="7"/>
  <c r="F39"/>
  <c r="J38"/>
  <c r="F38"/>
  <c r="J37"/>
  <c r="F37"/>
  <c r="J36"/>
  <c r="F36"/>
  <c r="J34"/>
  <c r="F34"/>
  <c r="J33"/>
  <c r="F33"/>
  <c r="J32"/>
  <c r="F32"/>
  <c r="J31"/>
  <c r="F31"/>
  <c r="J29"/>
  <c r="F29"/>
  <c r="J28"/>
  <c r="F28"/>
  <c r="J27"/>
  <c r="F27"/>
  <c r="J26"/>
  <c r="F26"/>
  <c r="Q18" i="8"/>
  <c r="W31" i="4"/>
  <c r="V31"/>
  <c r="X31"/>
  <c r="T14"/>
  <c r="S14"/>
  <c r="U14"/>
  <c r="T6"/>
  <c r="S6"/>
  <c r="U6"/>
  <c r="AB29" i="10"/>
  <c r="R27" i="8"/>
  <c r="Q27"/>
  <c r="S27"/>
  <c r="F17"/>
  <c r="R13"/>
  <c r="Q13"/>
  <c r="S13"/>
  <c r="R6"/>
  <c r="Q6"/>
  <c r="S6"/>
  <c r="Q20"/>
  <c r="S20"/>
  <c r="R20"/>
  <c r="O29" i="10"/>
  <c r="L29"/>
  <c r="AH29"/>
  <c r="I29"/>
  <c r="AG29"/>
  <c r="R26"/>
  <c r="AJ26"/>
  <c r="F29"/>
  <c r="AF29"/>
  <c r="S28"/>
  <c r="Z28"/>
  <c r="R28"/>
  <c r="Q28"/>
  <c r="X28"/>
  <c r="AB28"/>
  <c r="L28"/>
  <c r="AH28"/>
  <c r="I28"/>
  <c r="AG28"/>
  <c r="O26"/>
  <c r="AI26"/>
  <c r="F28"/>
  <c r="AF28"/>
  <c r="O25"/>
  <c r="AI25"/>
  <c r="AS25"/>
  <c r="S27"/>
  <c r="R27"/>
  <c r="Q27"/>
  <c r="P27"/>
  <c r="Z27"/>
  <c r="O27"/>
  <c r="N27"/>
  <c r="X27"/>
  <c r="AB27"/>
  <c r="I27"/>
  <c r="AG27"/>
  <c r="F27"/>
  <c r="AF27"/>
  <c r="L25"/>
  <c r="AH25"/>
  <c r="AR25"/>
  <c r="S26"/>
  <c r="Q26"/>
  <c r="P26"/>
  <c r="N26"/>
  <c r="M26"/>
  <c r="Z26"/>
  <c r="L26"/>
  <c r="AH26"/>
  <c r="K26"/>
  <c r="X26"/>
  <c r="AB26"/>
  <c r="F26"/>
  <c r="AF26"/>
  <c r="T26"/>
  <c r="S25"/>
  <c r="R25"/>
  <c r="AJ25"/>
  <c r="Q25"/>
  <c r="P25"/>
  <c r="N25"/>
  <c r="M25"/>
  <c r="K25"/>
  <c r="J25"/>
  <c r="I25"/>
  <c r="H25"/>
  <c r="B27" i="8"/>
  <c r="L23" s="1"/>
  <c r="B26"/>
  <c r="I23" s="1"/>
  <c r="B25"/>
  <c r="F23" s="1"/>
  <c r="B24"/>
  <c r="C23" s="1"/>
  <c r="J27"/>
  <c r="M26"/>
  <c r="AC26"/>
  <c r="P26"/>
  <c r="G27"/>
  <c r="D27"/>
  <c r="N26"/>
  <c r="R26"/>
  <c r="L26"/>
  <c r="Q26"/>
  <c r="G26"/>
  <c r="D26"/>
  <c r="N25"/>
  <c r="M25"/>
  <c r="L25"/>
  <c r="K25"/>
  <c r="R25"/>
  <c r="J25"/>
  <c r="I25"/>
  <c r="Q25"/>
  <c r="S25"/>
  <c r="D25"/>
  <c r="G24"/>
  <c r="V24"/>
  <c r="N24"/>
  <c r="M24"/>
  <c r="L24"/>
  <c r="Q24"/>
  <c r="S24"/>
  <c r="K24"/>
  <c r="J24"/>
  <c r="I24"/>
  <c r="H24"/>
  <c r="R24"/>
  <c r="F24"/>
  <c r="B20"/>
  <c r="B19"/>
  <c r="I16" s="1"/>
  <c r="B18"/>
  <c r="F16" s="1"/>
  <c r="B17"/>
  <c r="C16"/>
  <c r="J20"/>
  <c r="M19"/>
  <c r="G20"/>
  <c r="D20"/>
  <c r="N19"/>
  <c r="R19"/>
  <c r="L19"/>
  <c r="Q19"/>
  <c r="G19"/>
  <c r="D19"/>
  <c r="J17"/>
  <c r="N18"/>
  <c r="M18"/>
  <c r="L18"/>
  <c r="K18"/>
  <c r="R18"/>
  <c r="J18"/>
  <c r="I18"/>
  <c r="S18"/>
  <c r="D18"/>
  <c r="G17"/>
  <c r="N17"/>
  <c r="M17"/>
  <c r="L17"/>
  <c r="K17"/>
  <c r="I17"/>
  <c r="H17"/>
  <c r="R17"/>
  <c r="L16"/>
  <c r="B13"/>
  <c r="L9"/>
  <c r="B12"/>
  <c r="I9" s="1"/>
  <c r="B11"/>
  <c r="F9"/>
  <c r="B10"/>
  <c r="J13"/>
  <c r="M12"/>
  <c r="AH12"/>
  <c r="G13"/>
  <c r="D13"/>
  <c r="N12"/>
  <c r="R12"/>
  <c r="L12"/>
  <c r="Q12"/>
  <c r="S12"/>
  <c r="G12"/>
  <c r="D12"/>
  <c r="N11"/>
  <c r="M11"/>
  <c r="AH11"/>
  <c r="L11"/>
  <c r="K11"/>
  <c r="R11"/>
  <c r="J11"/>
  <c r="I11"/>
  <c r="Q11"/>
  <c r="S11"/>
  <c r="D11"/>
  <c r="G10"/>
  <c r="N10"/>
  <c r="M10"/>
  <c r="L10"/>
  <c r="K10"/>
  <c r="J10"/>
  <c r="I10"/>
  <c r="H10"/>
  <c r="R10"/>
  <c r="F10"/>
  <c r="Q10"/>
  <c r="S10"/>
  <c r="C9"/>
  <c r="J6"/>
  <c r="M5"/>
  <c r="G6"/>
  <c r="D6"/>
  <c r="N5"/>
  <c r="R5"/>
  <c r="L5"/>
  <c r="Q5"/>
  <c r="G5"/>
  <c r="D5"/>
  <c r="N4"/>
  <c r="M4"/>
  <c r="L4"/>
  <c r="K4"/>
  <c r="R4"/>
  <c r="J4"/>
  <c r="I4"/>
  <c r="Q4"/>
  <c r="S4"/>
  <c r="D4"/>
  <c r="G3"/>
  <c r="N3"/>
  <c r="M3"/>
  <c r="L3"/>
  <c r="Q3"/>
  <c r="K3"/>
  <c r="J3"/>
  <c r="I3"/>
  <c r="H3"/>
  <c r="R3"/>
  <c r="F3"/>
  <c r="A11" i="4"/>
  <c r="A12"/>
  <c r="A13"/>
  <c r="A14"/>
  <c r="N9" s="1"/>
  <c r="A10"/>
  <c r="A27"/>
  <c r="E25"/>
  <c r="A28"/>
  <c r="A29"/>
  <c r="A30"/>
  <c r="A31"/>
  <c r="Q25" s="1"/>
  <c r="A26"/>
  <c r="B25"/>
  <c r="O31"/>
  <c r="L31"/>
  <c r="I31"/>
  <c r="AN31"/>
  <c r="F31"/>
  <c r="R27"/>
  <c r="C31"/>
  <c r="S30"/>
  <c r="W30"/>
  <c r="R30"/>
  <c r="AQ30"/>
  <c r="Q30"/>
  <c r="V30"/>
  <c r="X30"/>
  <c r="L30"/>
  <c r="I30"/>
  <c r="F30"/>
  <c r="C30"/>
  <c r="O26"/>
  <c r="AJ26"/>
  <c r="S29"/>
  <c r="R29"/>
  <c r="Q29"/>
  <c r="P29"/>
  <c r="W29"/>
  <c r="O29"/>
  <c r="N29"/>
  <c r="I29"/>
  <c r="F29"/>
  <c r="C29"/>
  <c r="S28"/>
  <c r="R28"/>
  <c r="AK28"/>
  <c r="Q28"/>
  <c r="P28"/>
  <c r="O28"/>
  <c r="N28"/>
  <c r="M28"/>
  <c r="W28"/>
  <c r="K28"/>
  <c r="V28"/>
  <c r="X28"/>
  <c r="F28"/>
  <c r="C28"/>
  <c r="S27"/>
  <c r="Q27"/>
  <c r="P27"/>
  <c r="N27"/>
  <c r="M27"/>
  <c r="L27"/>
  <c r="K27"/>
  <c r="J27"/>
  <c r="W27"/>
  <c r="I27"/>
  <c r="H27"/>
  <c r="V27"/>
  <c r="X27"/>
  <c r="C27"/>
  <c r="S26"/>
  <c r="R26"/>
  <c r="Q26"/>
  <c r="P26"/>
  <c r="N26"/>
  <c r="M26"/>
  <c r="L26"/>
  <c r="K26"/>
  <c r="J26"/>
  <c r="I26"/>
  <c r="H26"/>
  <c r="G26"/>
  <c r="F26"/>
  <c r="AM26"/>
  <c r="E26"/>
  <c r="N25"/>
  <c r="K25"/>
  <c r="H25"/>
  <c r="L14"/>
  <c r="O13"/>
  <c r="AP13"/>
  <c r="I14"/>
  <c r="F14"/>
  <c r="C14"/>
  <c r="O10"/>
  <c r="P13"/>
  <c r="T13"/>
  <c r="N13"/>
  <c r="S13"/>
  <c r="I13"/>
  <c r="AN13"/>
  <c r="F13"/>
  <c r="L11"/>
  <c r="C13"/>
  <c r="P12"/>
  <c r="O12"/>
  <c r="N12"/>
  <c r="M12"/>
  <c r="T12"/>
  <c r="K12"/>
  <c r="S12"/>
  <c r="U12"/>
  <c r="F12"/>
  <c r="C12"/>
  <c r="P11"/>
  <c r="O11"/>
  <c r="N11"/>
  <c r="M11"/>
  <c r="K11"/>
  <c r="J11"/>
  <c r="T11"/>
  <c r="I11"/>
  <c r="H11"/>
  <c r="S11"/>
  <c r="C11"/>
  <c r="F10"/>
  <c r="P10"/>
  <c r="N10"/>
  <c r="M10"/>
  <c r="L10"/>
  <c r="K10"/>
  <c r="J10"/>
  <c r="I10"/>
  <c r="AN10"/>
  <c r="H10"/>
  <c r="G10"/>
  <c r="T10"/>
  <c r="E10"/>
  <c r="S10"/>
  <c r="K9"/>
  <c r="H9"/>
  <c r="E9"/>
  <c r="B9"/>
  <c r="L6"/>
  <c r="O5"/>
  <c r="AD5"/>
  <c r="I6"/>
  <c r="F6"/>
  <c r="O3"/>
  <c r="AP3"/>
  <c r="C6"/>
  <c r="O2"/>
  <c r="P5"/>
  <c r="T5"/>
  <c r="N5"/>
  <c r="S5"/>
  <c r="I5"/>
  <c r="F5"/>
  <c r="C5"/>
  <c r="P4"/>
  <c r="O4"/>
  <c r="N4"/>
  <c r="M4"/>
  <c r="T4"/>
  <c r="L4"/>
  <c r="K4"/>
  <c r="S4"/>
  <c r="U4"/>
  <c r="F4"/>
  <c r="I3"/>
  <c r="C4"/>
  <c r="P3"/>
  <c r="N3"/>
  <c r="M3"/>
  <c r="L3"/>
  <c r="AC3"/>
  <c r="K3"/>
  <c r="J3"/>
  <c r="T3"/>
  <c r="H3"/>
  <c r="S3"/>
  <c r="C3"/>
  <c r="P2"/>
  <c r="N2"/>
  <c r="M2"/>
  <c r="L2"/>
  <c r="K2"/>
  <c r="J2"/>
  <c r="I2"/>
  <c r="H2"/>
  <c r="G2"/>
  <c r="T2"/>
  <c r="F2"/>
  <c r="E2"/>
  <c r="P30" i="20"/>
  <c r="N30"/>
  <c r="K30"/>
  <c r="I30"/>
  <c r="G30"/>
  <c r="D30"/>
  <c r="P28"/>
  <c r="N28"/>
  <c r="K28"/>
  <c r="I28"/>
  <c r="G28"/>
  <c r="D28"/>
  <c r="P26"/>
  <c r="N26"/>
  <c r="K26"/>
  <c r="I26"/>
  <c r="G26"/>
  <c r="D26"/>
  <c r="P24"/>
  <c r="N24"/>
  <c r="K24"/>
  <c r="I24"/>
  <c r="G24"/>
  <c r="D24"/>
  <c r="P22"/>
  <c r="N22"/>
  <c r="K22"/>
  <c r="I22"/>
  <c r="G22"/>
  <c r="D22"/>
  <c r="P20"/>
  <c r="N20"/>
  <c r="K20"/>
  <c r="I20"/>
  <c r="G20"/>
  <c r="D20"/>
  <c r="P18"/>
  <c r="N18"/>
  <c r="K18"/>
  <c r="I18"/>
  <c r="G18"/>
  <c r="D18"/>
  <c r="P16"/>
  <c r="N16"/>
  <c r="K16"/>
  <c r="I16"/>
  <c r="G16"/>
  <c r="D16"/>
  <c r="P14"/>
  <c r="N14"/>
  <c r="K14"/>
  <c r="I14"/>
  <c r="G14"/>
  <c r="D14"/>
  <c r="P12"/>
  <c r="N12"/>
  <c r="K12"/>
  <c r="I12"/>
  <c r="G12"/>
  <c r="D12"/>
  <c r="P10"/>
  <c r="N10"/>
  <c r="K10"/>
  <c r="I10"/>
  <c r="G10"/>
  <c r="D10"/>
  <c r="P6"/>
  <c r="N6"/>
  <c r="K6"/>
  <c r="G6"/>
  <c r="D6"/>
  <c r="AO27" i="10"/>
  <c r="AT28"/>
  <c r="AR29"/>
  <c r="AM29"/>
  <c r="J19" i="7"/>
  <c r="J18"/>
  <c r="J17"/>
  <c r="J16"/>
  <c r="J14"/>
  <c r="J13"/>
  <c r="J12"/>
  <c r="J11"/>
  <c r="J9"/>
  <c r="J8"/>
  <c r="J7"/>
  <c r="J6"/>
  <c r="F19"/>
  <c r="F18"/>
  <c r="F17"/>
  <c r="F16"/>
  <c r="F14"/>
  <c r="F13"/>
  <c r="F12"/>
  <c r="F11"/>
  <c r="F9"/>
  <c r="F8"/>
  <c r="F7"/>
  <c r="F6"/>
  <c r="AQ29" i="10"/>
  <c r="AP29"/>
  <c r="AM28"/>
  <c r="AQ28"/>
  <c r="AK28"/>
  <c r="AK27"/>
  <c r="AM26"/>
  <c r="AT25"/>
  <c r="AQ25"/>
  <c r="F5"/>
  <c r="F9"/>
  <c r="L9"/>
  <c r="P5" s="1"/>
  <c r="S13"/>
  <c r="F45" i="6"/>
  <c r="B29" i="10"/>
  <c r="Q24" s="1"/>
  <c r="B28"/>
  <c r="N24"/>
  <c r="B27"/>
  <c r="K24" s="1"/>
  <c r="B26"/>
  <c r="H24"/>
  <c r="B25"/>
  <c r="E24" s="1"/>
  <c r="AT29"/>
  <c r="AO29"/>
  <c r="AJ29"/>
  <c r="AS29"/>
  <c r="AS28"/>
  <c r="AN28"/>
  <c r="AI28"/>
  <c r="AR27"/>
  <c r="AM27"/>
  <c r="AQ26"/>
  <c r="AL26"/>
  <c r="AP25"/>
  <c r="AK25"/>
  <c r="P41" i="20"/>
  <c r="P45"/>
  <c r="P47"/>
  <c r="P49"/>
  <c r="P51"/>
  <c r="P53"/>
  <c r="P55"/>
  <c r="P57"/>
  <c r="N41"/>
  <c r="N45"/>
  <c r="N49"/>
  <c r="N53"/>
  <c r="N57"/>
  <c r="K41"/>
  <c r="K45"/>
  <c r="K49"/>
  <c r="K53"/>
  <c r="K57"/>
  <c r="I41"/>
  <c r="I45"/>
  <c r="I49"/>
  <c r="I53"/>
  <c r="I57"/>
  <c r="G41"/>
  <c r="G45"/>
  <c r="G49"/>
  <c r="G53"/>
  <c r="G57"/>
  <c r="D41"/>
  <c r="D45"/>
  <c r="D49"/>
  <c r="D53"/>
  <c r="D57"/>
  <c r="AQ31" i="4"/>
  <c r="AK31"/>
  <c r="AE31"/>
  <c r="AP31"/>
  <c r="AI31"/>
  <c r="Z31"/>
  <c r="AL31"/>
  <c r="AP30"/>
  <c r="AJ30"/>
  <c r="AD30"/>
  <c r="AC30"/>
  <c r="AB30"/>
  <c r="AL30"/>
  <c r="AO29"/>
  <c r="AI29"/>
  <c r="AC29"/>
  <c r="AK29"/>
  <c r="AQ29"/>
  <c r="AP29"/>
  <c r="AJ29"/>
  <c r="AA29"/>
  <c r="AF29"/>
  <c r="Z29"/>
  <c r="AN28"/>
  <c r="AH28"/>
  <c r="AB28"/>
  <c r="AQ28"/>
  <c r="AJ28"/>
  <c r="AP28"/>
  <c r="AM28"/>
  <c r="AL28"/>
  <c r="AM27"/>
  <c r="AG27"/>
  <c r="AA27"/>
  <c r="AC27"/>
  <c r="AN27"/>
  <c r="AL26"/>
  <c r="AF26"/>
  <c r="Z26"/>
  <c r="AK26"/>
  <c r="AO26"/>
  <c r="AH26"/>
  <c r="AB26"/>
  <c r="AH3" i="8"/>
  <c r="X3"/>
  <c r="F11" i="10"/>
  <c r="P7" s="1"/>
  <c r="L41" i="6"/>
  <c r="P44"/>
  <c r="Y90"/>
  <c r="AC89"/>
  <c r="S90"/>
  <c r="AC88"/>
  <c r="L90"/>
  <c r="P89"/>
  <c r="F90"/>
  <c r="P88"/>
  <c r="Y88"/>
  <c r="AC91"/>
  <c r="S88"/>
  <c r="AC90"/>
  <c r="L88"/>
  <c r="P91"/>
  <c r="F88"/>
  <c r="P90"/>
  <c r="Y95"/>
  <c r="Y7" i="10"/>
  <c r="AC11"/>
  <c r="S95" i="6"/>
  <c r="S7" i="10"/>
  <c r="AC9" s="1"/>
  <c r="L95" i="6"/>
  <c r="L7" i="10" s="1"/>
  <c r="P11" s="1"/>
  <c r="F7"/>
  <c r="P9" s="1"/>
  <c r="Y94" i="6"/>
  <c r="Y11" i="10"/>
  <c r="AC8"/>
  <c r="S94" i="6"/>
  <c r="S11" i="10"/>
  <c r="AC7"/>
  <c r="L94" i="6"/>
  <c r="L11" i="10"/>
  <c r="P8" s="1"/>
  <c r="F17"/>
  <c r="P13"/>
  <c r="AC69" i="6"/>
  <c r="Y85" s="1"/>
  <c r="AC84" s="1"/>
  <c r="Y69"/>
  <c r="S85" s="1"/>
  <c r="AC83" s="1"/>
  <c r="U69"/>
  <c r="L85" s="1"/>
  <c r="P84" s="1"/>
  <c r="Q69"/>
  <c r="F85" s="1"/>
  <c r="P83" s="1"/>
  <c r="M69"/>
  <c r="Y83" s="1"/>
  <c r="AC86" s="1"/>
  <c r="I69"/>
  <c r="S83" s="1"/>
  <c r="AC85" s="1"/>
  <c r="E69"/>
  <c r="L83" s="1"/>
  <c r="P86" s="1"/>
  <c r="A3" i="4"/>
  <c r="E1"/>
  <c r="A4"/>
  <c r="H1" s="1"/>
  <c r="A5"/>
  <c r="K1"/>
  <c r="A6"/>
  <c r="N1" s="1"/>
  <c r="A2"/>
  <c r="B1"/>
  <c r="AA3"/>
  <c r="AG3"/>
  <c r="AM3"/>
  <c r="AB4"/>
  <c r="AH4"/>
  <c r="AN4"/>
  <c r="AC5"/>
  <c r="AI5"/>
  <c r="AO5"/>
  <c r="AD6"/>
  <c r="AJ6"/>
  <c r="AP6"/>
  <c r="AL2"/>
  <c r="AF2"/>
  <c r="Z2"/>
  <c r="AJ3"/>
  <c r="AP2"/>
  <c r="AP5"/>
  <c r="AJ4"/>
  <c r="AI2"/>
  <c r="AB6"/>
  <c r="AI6"/>
  <c r="AL3"/>
  <c r="U18" i="6"/>
  <c r="L37" s="1"/>
  <c r="P34" s="1"/>
  <c r="AC18"/>
  <c r="Y37" s="1"/>
  <c r="AC34" s="1"/>
  <c r="AA5" i="4"/>
  <c r="Z5"/>
  <c r="AL5"/>
  <c r="AO4"/>
  <c r="AM4"/>
  <c r="AA4"/>
  <c r="AF4"/>
  <c r="AH2"/>
  <c r="AG2"/>
  <c r="AA2"/>
  <c r="AF3" i="8"/>
  <c r="W3"/>
  <c r="W4"/>
  <c r="O4"/>
  <c r="AC4"/>
  <c r="AF4"/>
  <c r="AG5"/>
  <c r="AH6"/>
  <c r="AE10"/>
  <c r="AF11"/>
  <c r="AG12"/>
  <c r="AH13"/>
  <c r="AE17"/>
  <c r="AF18"/>
  <c r="AG19"/>
  <c r="AH20"/>
  <c r="AE24"/>
  <c r="AF25"/>
  <c r="AG26"/>
  <c r="AH27"/>
  <c r="AA4"/>
  <c r="AB5"/>
  <c r="P5"/>
  <c r="AC6"/>
  <c r="Z10"/>
  <c r="P10"/>
  <c r="AA11"/>
  <c r="AB12"/>
  <c r="AC13"/>
  <c r="Z17"/>
  <c r="AA18"/>
  <c r="AB19"/>
  <c r="AC20"/>
  <c r="Z24"/>
  <c r="AA25"/>
  <c r="AB26"/>
  <c r="AC27"/>
  <c r="Z3"/>
  <c r="AE3"/>
  <c r="V4"/>
  <c r="W5"/>
  <c r="O5"/>
  <c r="X6"/>
  <c r="U10"/>
  <c r="V11"/>
  <c r="W12"/>
  <c r="X13"/>
  <c r="U17"/>
  <c r="O17"/>
  <c r="V18"/>
  <c r="W19"/>
  <c r="X20"/>
  <c r="U24"/>
  <c r="O24"/>
  <c r="V25"/>
  <c r="W26"/>
  <c r="X27"/>
  <c r="U3"/>
  <c r="AD11" i="4"/>
  <c r="AP11"/>
  <c r="AB11"/>
  <c r="Z11"/>
  <c r="AA11"/>
  <c r="AM13"/>
  <c r="AH13"/>
  <c r="AF13"/>
  <c r="Z13"/>
  <c r="AC13"/>
  <c r="AG10"/>
  <c r="AM10"/>
  <c r="AC10"/>
  <c r="AO10"/>
  <c r="AD10"/>
  <c r="Z10"/>
  <c r="AA12"/>
  <c r="AG12"/>
  <c r="AJ12"/>
  <c r="AB12"/>
  <c r="AL14"/>
  <c r="AM14"/>
  <c r="AI14"/>
  <c r="AD14"/>
  <c r="AM11"/>
  <c r="AN12"/>
  <c r="AO13"/>
  <c r="AP14"/>
  <c r="AL10"/>
  <c r="AG11"/>
  <c r="AH12"/>
  <c r="AI13"/>
  <c r="AJ14"/>
  <c r="AF10"/>
  <c r="L50" i="6"/>
  <c r="L15" i="10"/>
  <c r="P18" s="1"/>
  <c r="Y50" i="6"/>
  <c r="Y15" i="10"/>
  <c r="AC18" s="1"/>
  <c r="Y49" i="6"/>
  <c r="Y17" i="10"/>
  <c r="AC14"/>
  <c r="L49" i="6"/>
  <c r="L17" i="10"/>
  <c r="P14"/>
  <c r="S50" i="6"/>
  <c r="S15" i="10"/>
  <c r="AC17" s="1"/>
  <c r="I18" i="6"/>
  <c r="S33" s="1"/>
  <c r="AC35" s="1"/>
  <c r="S49"/>
  <c r="S17" i="10"/>
  <c r="AC13" s="1"/>
  <c r="F50" i="6"/>
  <c r="F15" i="10" s="1"/>
  <c r="P17" s="1"/>
  <c r="Y18" i="6"/>
  <c r="S37" s="1"/>
  <c r="AC33" s="1"/>
  <c r="Q18"/>
  <c r="F37" s="1"/>
  <c r="P33" s="1"/>
  <c r="M18"/>
  <c r="Y33" s="1"/>
  <c r="AC36" s="1"/>
  <c r="E18"/>
  <c r="L33" s="1"/>
  <c r="P36" s="1"/>
  <c r="A18"/>
  <c r="F33" s="1"/>
  <c r="P35" s="1"/>
  <c r="Y43"/>
  <c r="AC40"/>
  <c r="S43"/>
  <c r="AC39"/>
  <c r="L43"/>
  <c r="P46"/>
  <c r="F43"/>
  <c r="P45"/>
  <c r="Y39"/>
  <c r="AC42"/>
  <c r="S39"/>
  <c r="AC41"/>
  <c r="B6" i="8"/>
  <c r="L2" s="1"/>
  <c r="B5"/>
  <c r="I2"/>
  <c r="B4"/>
  <c r="F2" s="1"/>
  <c r="B3"/>
  <c r="C2"/>
  <c r="Z4"/>
  <c r="U4"/>
  <c r="Z5"/>
  <c r="V5"/>
  <c r="AE6"/>
  <c r="AB6"/>
  <c r="AG6"/>
  <c r="AA10"/>
  <c r="AG10"/>
  <c r="AB10"/>
  <c r="AH10"/>
  <c r="AE11"/>
  <c r="U11"/>
  <c r="AB11"/>
  <c r="P11"/>
  <c r="W11"/>
  <c r="AC11"/>
  <c r="U12"/>
  <c r="Z12"/>
  <c r="AF12"/>
  <c r="X12"/>
  <c r="O12"/>
  <c r="AA13"/>
  <c r="V13"/>
  <c r="W13"/>
  <c r="O13"/>
  <c r="AF17"/>
  <c r="AA17"/>
  <c r="P17"/>
  <c r="AB17"/>
  <c r="W18"/>
  <c r="AG18"/>
  <c r="AH18"/>
  <c r="AE19"/>
  <c r="U19"/>
  <c r="O19"/>
  <c r="AF19"/>
  <c r="X19"/>
  <c r="Z20"/>
  <c r="U20"/>
  <c r="O20"/>
  <c r="AF20"/>
  <c r="AG20"/>
  <c r="AB20"/>
  <c r="AB24"/>
  <c r="X24"/>
  <c r="U25"/>
  <c r="AB25"/>
  <c r="AG25"/>
  <c r="U26"/>
  <c r="AE26"/>
  <c r="Z27"/>
  <c r="AF27"/>
  <c r="AA28" i="4"/>
  <c r="X17" i="8"/>
  <c r="AE30" i="4"/>
  <c r="AO30"/>
  <c r="AI30"/>
  <c r="AD4"/>
  <c r="AL11"/>
  <c r="AF11"/>
  <c r="AC3" i="8"/>
  <c r="AF31" i="4"/>
  <c r="AO31"/>
  <c r="AL4"/>
  <c r="AA14"/>
  <c r="AJ11"/>
  <c r="AF27"/>
  <c r="AA31"/>
  <c r="AI10"/>
  <c r="AC31"/>
  <c r="AL29"/>
  <c r="AO2"/>
  <c r="AC2"/>
  <c r="AN6"/>
  <c r="AA10"/>
  <c r="AM30"/>
  <c r="AL6"/>
  <c r="AH6"/>
  <c r="AN26"/>
  <c r="V20" i="8"/>
  <c r="AF13"/>
  <c r="AG24"/>
  <c r="Z26"/>
  <c r="W6"/>
  <c r="V3"/>
  <c r="O3"/>
  <c r="AF14" i="4"/>
  <c r="AB13" i="8"/>
  <c r="AO28" i="10"/>
  <c r="W10" i="8"/>
  <c r="AC18"/>
  <c r="AA3"/>
  <c r="P3"/>
  <c r="AC17"/>
  <c r="AH17"/>
  <c r="AA13" i="4"/>
  <c r="AD26"/>
  <c r="AK27"/>
  <c r="AP26"/>
  <c r="AG13"/>
  <c r="AG29"/>
  <c r="AF10" i="8"/>
  <c r="V17"/>
  <c r="AM29" i="4"/>
  <c r="AM25" i="10"/>
  <c r="AK29"/>
  <c r="AI29"/>
  <c r="AO25"/>
  <c r="AN29"/>
  <c r="AJ27"/>
  <c r="AT27"/>
  <c r="AN2" i="4"/>
  <c r="AG26"/>
  <c r="AE27" i="8"/>
  <c r="AA19"/>
  <c r="AI3" i="4"/>
  <c r="AS26" i="10"/>
  <c r="AF5" i="4"/>
  <c r="AA20" i="8"/>
  <c r="U27"/>
  <c r="O27"/>
  <c r="AR28" i="10"/>
  <c r="AI27"/>
  <c r="AN26"/>
  <c r="AN25"/>
  <c r="AR26"/>
  <c r="AL25"/>
  <c r="AP28"/>
  <c r="AP27"/>
  <c r="AH24" i="8"/>
  <c r="AH26"/>
  <c r="AC24"/>
  <c r="V27"/>
  <c r="AA27"/>
  <c r="AB18"/>
  <c r="U13"/>
  <c r="V19"/>
  <c r="AE4"/>
  <c r="U5"/>
  <c r="W17"/>
  <c r="AA24"/>
  <c r="AE5"/>
  <c r="X25"/>
  <c r="AC10"/>
  <c r="AB3"/>
  <c r="X18"/>
  <c r="AG17"/>
  <c r="W20"/>
  <c r="Z18"/>
  <c r="P18"/>
  <c r="AE20"/>
  <c r="X10"/>
  <c r="AC12"/>
  <c r="P12"/>
  <c r="X11"/>
  <c r="AG11"/>
  <c r="V10"/>
  <c r="AA12"/>
  <c r="V12"/>
  <c r="Z11"/>
  <c r="AE12"/>
  <c r="AH5"/>
  <c r="X4"/>
  <c r="AH4"/>
  <c r="AG3"/>
  <c r="AF5"/>
  <c r="AA5"/>
  <c r="Z6"/>
  <c r="P6"/>
  <c r="U6"/>
  <c r="AE26" i="4"/>
  <c r="AQ26"/>
  <c r="AE29"/>
  <c r="AE28"/>
  <c r="AD29"/>
  <c r="AJ31"/>
  <c r="AD31"/>
  <c r="AC26"/>
  <c r="AO27"/>
  <c r="AI27"/>
  <c r="AI26"/>
  <c r="AH27"/>
  <c r="AB27"/>
  <c r="AN30"/>
  <c r="AB31"/>
  <c r="AA26"/>
  <c r="Z28"/>
  <c r="AF28"/>
  <c r="AD12"/>
  <c r="AP12"/>
  <c r="AP10"/>
  <c r="AJ10"/>
  <c r="AO14"/>
  <c r="AC14"/>
  <c r="AB13"/>
  <c r="AN11"/>
  <c r="AH11"/>
  <c r="AM12"/>
  <c r="AG14"/>
  <c r="Z14"/>
  <c r="AJ5"/>
  <c r="AP4"/>
  <c r="AC4"/>
  <c r="AI4"/>
  <c r="AO6"/>
  <c r="AC6"/>
  <c r="AM6"/>
  <c r="AG4"/>
  <c r="R4"/>
  <c r="AG5"/>
  <c r="Z3"/>
  <c r="AF3"/>
  <c r="Z4"/>
  <c r="Q4"/>
  <c r="AH3"/>
  <c r="R3"/>
  <c r="AD3"/>
  <c r="AB2"/>
  <c r="AM2"/>
  <c r="AH10"/>
  <c r="R10"/>
  <c r="AH30"/>
  <c r="AL28" i="10"/>
  <c r="AC25" i="8"/>
  <c r="AH25"/>
  <c r="AB5" i="4"/>
  <c r="AH5"/>
  <c r="AQ27"/>
  <c r="AE27"/>
  <c r="Z13" i="8"/>
  <c r="P13"/>
  <c r="AE13"/>
  <c r="AA6"/>
  <c r="V6"/>
  <c r="AN14" i="4"/>
  <c r="AH14"/>
  <c r="Z12"/>
  <c r="AL12"/>
  <c r="AB14"/>
  <c r="AN29"/>
  <c r="AE25" i="8"/>
  <c r="Z19"/>
  <c r="P19"/>
  <c r="AA26"/>
  <c r="V26"/>
  <c r="AF26"/>
  <c r="AE18"/>
  <c r="U18"/>
  <c r="O18"/>
  <c r="T18"/>
  <c r="AJ2" i="4"/>
  <c r="R2"/>
  <c r="AD2"/>
  <c r="Q2"/>
  <c r="Z27"/>
  <c r="AL27"/>
  <c r="AG31"/>
  <c r="AM31"/>
  <c r="AP26" i="10"/>
  <c r="AK26"/>
  <c r="AN27"/>
  <c r="AS27"/>
  <c r="AG27" i="8"/>
  <c r="W27"/>
  <c r="AB27"/>
  <c r="AG4"/>
  <c r="AB4"/>
  <c r="P4"/>
  <c r="AO26" i="10"/>
  <c r="AF6" i="8"/>
  <c r="AC19"/>
  <c r="AH19"/>
  <c r="Z25"/>
  <c r="P25"/>
  <c r="AN5" i="4"/>
  <c r="AL29" i="10"/>
  <c r="V29"/>
  <c r="AJ28"/>
  <c r="W24" i="8"/>
  <c r="X5"/>
  <c r="AC5"/>
  <c r="AF12" i="4"/>
  <c r="AB10"/>
  <c r="AJ13"/>
  <c r="AB3"/>
  <c r="Q3"/>
  <c r="AN3"/>
  <c r="Z6"/>
  <c r="AF6"/>
  <c r="AK30"/>
  <c r="AQ27" i="10"/>
  <c r="AL27"/>
  <c r="Z30" i="4"/>
  <c r="W25" i="8"/>
  <c r="AF30" i="4"/>
  <c r="AL13"/>
  <c r="AG28"/>
  <c r="AM5"/>
  <c r="AD28"/>
  <c r="T20" i="8"/>
  <c r="T17"/>
  <c r="S3"/>
  <c r="AI11" i="4"/>
  <c r="AO11"/>
  <c r="AC11"/>
  <c r="T13" i="8"/>
  <c r="T4"/>
  <c r="T5"/>
  <c r="V26" i="10"/>
  <c r="O6" i="8"/>
  <c r="T6"/>
  <c r="P27"/>
  <c r="P20"/>
  <c r="O10"/>
  <c r="Q14" i="4"/>
  <c r="R5"/>
  <c r="O25" i="8"/>
  <c r="P24"/>
  <c r="U26" i="4"/>
  <c r="R14"/>
  <c r="T19" i="8"/>
  <c r="O11"/>
  <c r="T11"/>
  <c r="Q5" i="4"/>
  <c r="V25" i="10"/>
  <c r="L28" i="4"/>
  <c r="AH29"/>
  <c r="O27"/>
  <c r="AA30"/>
  <c r="S5" i="8"/>
  <c r="AD13" i="4"/>
  <c r="Q13"/>
  <c r="AT26" i="10"/>
  <c r="AH31" i="4"/>
  <c r="AO3"/>
  <c r="AG13" i="8"/>
  <c r="R11" i="4"/>
  <c r="AA6"/>
  <c r="Q6"/>
  <c r="V6"/>
  <c r="AF24" i="8"/>
  <c r="U29" i="4"/>
  <c r="U5"/>
  <c r="L12"/>
  <c r="U13"/>
  <c r="W26"/>
  <c r="V29"/>
  <c r="X29"/>
  <c r="S26" i="8"/>
  <c r="Q17"/>
  <c r="S17"/>
  <c r="T31" i="4"/>
  <c r="S2"/>
  <c r="U2"/>
  <c r="U11"/>
  <c r="T30"/>
  <c r="X26" i="8"/>
  <c r="O26"/>
  <c r="AG30" i="4"/>
  <c r="U30"/>
  <c r="U31"/>
  <c r="Q10"/>
  <c r="R13"/>
  <c r="Q11"/>
  <c r="AG6"/>
  <c r="R6"/>
  <c r="T26"/>
  <c r="AB29"/>
  <c r="T29"/>
  <c r="V27" i="10"/>
  <c r="V28"/>
  <c r="U3" i="4"/>
  <c r="U10"/>
  <c r="V26"/>
  <c r="X26"/>
  <c r="S19" i="8"/>
  <c r="T26"/>
  <c r="T27"/>
  <c r="AO28" i="4"/>
  <c r="AI28"/>
  <c r="U28"/>
  <c r="AC28"/>
  <c r="T28"/>
  <c r="AI12"/>
  <c r="R12"/>
  <c r="AC12"/>
  <c r="Q12"/>
  <c r="V13"/>
  <c r="V12"/>
  <c r="AO12"/>
  <c r="AJ27"/>
  <c r="U27"/>
  <c r="AD27"/>
  <c r="T27"/>
  <c r="Y29"/>
  <c r="AP27"/>
  <c r="T12" i="8"/>
  <c r="V10" i="4"/>
  <c r="T10" i="8"/>
  <c r="T3"/>
  <c r="T25"/>
  <c r="T24"/>
  <c r="Y30" i="4"/>
  <c r="Y31"/>
  <c r="Y26"/>
  <c r="Y27"/>
  <c r="V11"/>
  <c r="X25" i="10"/>
  <c r="Z25"/>
  <c r="AB25"/>
  <c r="T27"/>
  <c r="AD27"/>
  <c r="T28"/>
  <c r="AD28"/>
  <c r="T29"/>
  <c r="AD29"/>
  <c r="AG25"/>
  <c r="T25"/>
  <c r="AD25"/>
  <c r="V18" i="4"/>
  <c r="V19"/>
  <c r="V20"/>
  <c r="V21"/>
  <c r="V22"/>
  <c r="U18"/>
  <c r="U19"/>
  <c r="U20"/>
  <c r="U21"/>
  <c r="V5"/>
  <c r="V4"/>
  <c r="V2"/>
  <c r="V3"/>
  <c r="V14"/>
  <c r="Y28"/>
  <c r="AD26" i="10"/>
  <c r="P43" i="6"/>
</calcChain>
</file>

<file path=xl/sharedStrings.xml><?xml version="1.0" encoding="utf-8"?>
<sst xmlns="http://schemas.openxmlformats.org/spreadsheetml/2006/main" count="1498" uniqueCount="597">
  <si>
    <t>A</t>
    <phoneticPr fontId="2"/>
  </si>
  <si>
    <t>B</t>
    <phoneticPr fontId="2"/>
  </si>
  <si>
    <t>C</t>
    <phoneticPr fontId="2"/>
  </si>
  <si>
    <t>D</t>
    <phoneticPr fontId="2"/>
  </si>
  <si>
    <t>長尾</t>
    <rPh sb="0" eb="2">
      <t>ナガオ</t>
    </rPh>
    <phoneticPr fontId="2"/>
  </si>
  <si>
    <t>四條畷</t>
    <rPh sb="0" eb="3">
      <t>シジョウナワテ</t>
    </rPh>
    <phoneticPr fontId="2"/>
  </si>
  <si>
    <t>野崎</t>
    <rPh sb="0" eb="2">
      <t>ノザキ</t>
    </rPh>
    <phoneticPr fontId="2"/>
  </si>
  <si>
    <t>寝屋川</t>
    <rPh sb="0" eb="3">
      <t>ネヤガワ</t>
    </rPh>
    <phoneticPr fontId="2"/>
  </si>
  <si>
    <t>守口東</t>
    <rPh sb="0" eb="2">
      <t>モリグチ</t>
    </rPh>
    <rPh sb="2" eb="3">
      <t>ヒガシ</t>
    </rPh>
    <phoneticPr fontId="2"/>
  </si>
  <si>
    <t>大手前</t>
    <rPh sb="0" eb="3">
      <t>オオテマエ</t>
    </rPh>
    <phoneticPr fontId="2"/>
  </si>
  <si>
    <t>北かわち皐が丘</t>
    <rPh sb="0" eb="1">
      <t>キタ</t>
    </rPh>
    <rPh sb="4" eb="5">
      <t>サツキ</t>
    </rPh>
    <rPh sb="6" eb="7">
      <t>オカ</t>
    </rPh>
    <phoneticPr fontId="2"/>
  </si>
  <si>
    <t>旭</t>
    <rPh sb="0" eb="1">
      <t>アサヒ</t>
    </rPh>
    <phoneticPr fontId="2"/>
  </si>
  <si>
    <t>枚方津田</t>
    <rPh sb="0" eb="2">
      <t>ヒラカタ</t>
    </rPh>
    <rPh sb="2" eb="4">
      <t>ツダ</t>
    </rPh>
    <phoneticPr fontId="2"/>
  </si>
  <si>
    <t>牧野</t>
    <rPh sb="0" eb="2">
      <t>マキノ</t>
    </rPh>
    <phoneticPr fontId="2"/>
  </si>
  <si>
    <t>交野</t>
    <rPh sb="0" eb="2">
      <t>カタノ</t>
    </rPh>
    <phoneticPr fontId="2"/>
  </si>
  <si>
    <t>大正</t>
    <rPh sb="0" eb="2">
      <t>タイショウ</t>
    </rPh>
    <phoneticPr fontId="2"/>
  </si>
  <si>
    <t>門真西</t>
    <rPh sb="0" eb="2">
      <t>カドマ</t>
    </rPh>
    <rPh sb="2" eb="3">
      <t>ニシ</t>
    </rPh>
    <phoneticPr fontId="2"/>
  </si>
  <si>
    <t>市岡</t>
    <rPh sb="0" eb="2">
      <t>イチオカ</t>
    </rPh>
    <phoneticPr fontId="2"/>
  </si>
  <si>
    <t>港</t>
    <rPh sb="0" eb="1">
      <t>ミナト</t>
    </rPh>
    <phoneticPr fontId="2"/>
  </si>
  <si>
    <t>枚方なぎさ</t>
    <rPh sb="0" eb="2">
      <t>ヒラカタ</t>
    </rPh>
    <phoneticPr fontId="2"/>
  </si>
  <si>
    <t>茨田</t>
    <rPh sb="0" eb="2">
      <t>イダ</t>
    </rPh>
    <phoneticPr fontId="2"/>
  </si>
  <si>
    <t>枚方</t>
    <rPh sb="0" eb="2">
      <t>ヒラカタ</t>
    </rPh>
    <phoneticPr fontId="2"/>
  </si>
  <si>
    <t>－</t>
    <phoneticPr fontId="2"/>
  </si>
  <si>
    <t>会場</t>
    <rPh sb="0" eb="2">
      <t>カイジョウ</t>
    </rPh>
    <phoneticPr fontId="2"/>
  </si>
  <si>
    <t>高校</t>
    <rPh sb="0" eb="2">
      <t>コウコウ</t>
    </rPh>
    <phoneticPr fontId="2"/>
  </si>
  <si>
    <t>Ａコート</t>
    <phoneticPr fontId="2"/>
  </si>
  <si>
    <t>ＴＯ</t>
    <phoneticPr fontId="2"/>
  </si>
  <si>
    <t>Ｂコート</t>
    <phoneticPr fontId="2"/>
  </si>
  <si>
    <t>勝</t>
    <rPh sb="0" eb="1">
      <t>カ</t>
    </rPh>
    <phoneticPr fontId="2"/>
  </si>
  <si>
    <t>負</t>
    <rPh sb="0" eb="1">
      <t>マ</t>
    </rPh>
    <phoneticPr fontId="2"/>
  </si>
  <si>
    <t>順</t>
    <rPh sb="0" eb="1">
      <t>ジュン</t>
    </rPh>
    <phoneticPr fontId="2"/>
  </si>
  <si>
    <t>予選最終順位</t>
    <rPh sb="0" eb="2">
      <t>ヨセン</t>
    </rPh>
    <rPh sb="2" eb="4">
      <t>サイシュウ</t>
    </rPh>
    <rPh sb="4" eb="6">
      <t>ジュンイ</t>
    </rPh>
    <phoneticPr fontId="2"/>
  </si>
  <si>
    <t>Ｂブロック</t>
    <phoneticPr fontId="2"/>
  </si>
  <si>
    <t>Ｃブロック</t>
    <phoneticPr fontId="2"/>
  </si>
  <si>
    <t>Ａコート</t>
    <phoneticPr fontId="2"/>
  </si>
  <si>
    <t>ＴＯ</t>
    <phoneticPr fontId="2"/>
  </si>
  <si>
    <t>Ｂコート</t>
    <phoneticPr fontId="2"/>
  </si>
  <si>
    <t>1位</t>
    <rPh sb="1" eb="2">
      <t>イ</t>
    </rPh>
    <phoneticPr fontId="2"/>
  </si>
  <si>
    <t>2位</t>
    <rPh sb="1" eb="2">
      <t>イ</t>
    </rPh>
    <phoneticPr fontId="2"/>
  </si>
  <si>
    <t>3位</t>
    <rPh sb="1" eb="2">
      <t>イ</t>
    </rPh>
    <phoneticPr fontId="2"/>
  </si>
  <si>
    <t>4位</t>
    <rPh sb="1" eb="2">
      <t>イ</t>
    </rPh>
    <phoneticPr fontId="2"/>
  </si>
  <si>
    <t>各位順位</t>
    <rPh sb="0" eb="2">
      <t>カクイ</t>
    </rPh>
    <rPh sb="2" eb="4">
      <t>ジュンイ</t>
    </rPh>
    <phoneticPr fontId="2"/>
  </si>
  <si>
    <t>1位リーグ</t>
    <rPh sb="1" eb="2">
      <t>イ</t>
    </rPh>
    <phoneticPr fontId="2"/>
  </si>
  <si>
    <t>2位リーグ</t>
    <rPh sb="1" eb="2">
      <t>イ</t>
    </rPh>
    <phoneticPr fontId="2"/>
  </si>
  <si>
    <t>3位リーグ</t>
    <rPh sb="1" eb="2">
      <t>イ</t>
    </rPh>
    <phoneticPr fontId="2"/>
  </si>
  <si>
    <t>4位リーグ</t>
    <rPh sb="1" eb="2">
      <t>イ</t>
    </rPh>
    <phoneticPr fontId="2"/>
  </si>
  <si>
    <t>7位決定</t>
    <rPh sb="1" eb="2">
      <t>イ</t>
    </rPh>
    <rPh sb="2" eb="4">
      <t>ケッテイ</t>
    </rPh>
    <phoneticPr fontId="2"/>
  </si>
  <si>
    <t>5位決定</t>
    <rPh sb="1" eb="2">
      <t>イ</t>
    </rPh>
    <rPh sb="2" eb="4">
      <t>ケッテイ</t>
    </rPh>
    <phoneticPr fontId="2"/>
  </si>
  <si>
    <t>3位決定</t>
    <rPh sb="1" eb="2">
      <t>イ</t>
    </rPh>
    <rPh sb="2" eb="4">
      <t>ケッテイ</t>
    </rPh>
    <phoneticPr fontId="2"/>
  </si>
  <si>
    <t>決勝</t>
    <rPh sb="0" eb="2">
      <t>ケッショウ</t>
    </rPh>
    <phoneticPr fontId="2"/>
  </si>
  <si>
    <t>－</t>
    <phoneticPr fontId="2"/>
  </si>
  <si>
    <t>Ａコート</t>
    <phoneticPr fontId="2"/>
  </si>
  <si>
    <t>ＴＯ</t>
    <phoneticPr fontId="2"/>
  </si>
  <si>
    <t>Ｂコート</t>
    <phoneticPr fontId="2"/>
  </si>
  <si>
    <t>A①</t>
    <phoneticPr fontId="2"/>
  </si>
  <si>
    <t>B①</t>
    <phoneticPr fontId="2"/>
  </si>
  <si>
    <t>最終日</t>
    <rPh sb="0" eb="3">
      <t>サイシュウビ</t>
    </rPh>
    <phoneticPr fontId="2"/>
  </si>
  <si>
    <t>３決</t>
    <rPh sb="1" eb="2">
      <t>ケツ</t>
    </rPh>
    <phoneticPr fontId="2"/>
  </si>
  <si>
    <t>５決</t>
    <rPh sb="1" eb="2">
      <t>ケツ</t>
    </rPh>
    <phoneticPr fontId="2"/>
  </si>
  <si>
    <t>７決</t>
    <rPh sb="1" eb="2">
      <t>ケツ</t>
    </rPh>
    <phoneticPr fontId="2"/>
  </si>
  <si>
    <t>フリースロー大会</t>
    <rPh sb="6" eb="8">
      <t>タイカイ</t>
    </rPh>
    <phoneticPr fontId="2"/>
  </si>
  <si>
    <t>閉　　会　　式</t>
    <rPh sb="0" eb="1">
      <t>ヘイ</t>
    </rPh>
    <rPh sb="3" eb="4">
      <t>カイ</t>
    </rPh>
    <rPh sb="6" eb="7">
      <t>シキ</t>
    </rPh>
    <phoneticPr fontId="2"/>
  </si>
  <si>
    <t>上の結果を下の順位に記入してください　↓</t>
    <rPh sb="0" eb="1">
      <t>ウエ</t>
    </rPh>
    <rPh sb="2" eb="4">
      <t>ケッカ</t>
    </rPh>
    <rPh sb="5" eb="6">
      <t>シタ</t>
    </rPh>
    <rPh sb="7" eb="9">
      <t>ジュンイ</t>
    </rPh>
    <rPh sb="10" eb="12">
      <t>キニュウ</t>
    </rPh>
    <phoneticPr fontId="2"/>
  </si>
  <si>
    <t>－</t>
    <phoneticPr fontId="2"/>
  </si>
  <si>
    <t>初日</t>
    <rPh sb="0" eb="2">
      <t>ショニチ</t>
    </rPh>
    <phoneticPr fontId="2"/>
  </si>
  <si>
    <t>2日目</t>
    <rPh sb="1" eb="2">
      <t>ニチ</t>
    </rPh>
    <rPh sb="2" eb="3">
      <t>メ</t>
    </rPh>
    <phoneticPr fontId="2"/>
  </si>
  <si>
    <t>１Ｐ、４Ｐ扱い　⇒　コートチェンジ、残り2分止め</t>
    <rPh sb="5" eb="6">
      <t>アツカ</t>
    </rPh>
    <rPh sb="18" eb="19">
      <t>ノコ</t>
    </rPh>
    <rPh sb="21" eb="22">
      <t>フン</t>
    </rPh>
    <rPh sb="22" eb="23">
      <t>ト</t>
    </rPh>
    <phoneticPr fontId="2"/>
  </si>
  <si>
    <t>タイムアウトは、２回のみ。</t>
    <rPh sb="9" eb="10">
      <t>カイ</t>
    </rPh>
    <phoneticPr fontId="2"/>
  </si>
  <si>
    <t>タイムアウトは正式</t>
    <rPh sb="7" eb="9">
      <t>セイシキ</t>
    </rPh>
    <phoneticPr fontId="2"/>
  </si>
  <si>
    <t>（会場により、早く進行、休憩を長くとるなど）</t>
    <rPh sb="1" eb="3">
      <t>カイジョウ</t>
    </rPh>
    <rPh sb="7" eb="8">
      <t>ハヤ</t>
    </rPh>
    <rPh sb="9" eb="11">
      <t>シンコウ</t>
    </rPh>
    <rPh sb="12" eb="14">
      <t>キュウケイ</t>
    </rPh>
    <rPh sb="15" eb="16">
      <t>ナガ</t>
    </rPh>
    <phoneticPr fontId="2"/>
  </si>
  <si>
    <t>※　この対戦表をもとに審判係の先生は割当をお願いします。</t>
    <rPh sb="4" eb="6">
      <t>タイセン</t>
    </rPh>
    <rPh sb="6" eb="7">
      <t>ヒョウ</t>
    </rPh>
    <rPh sb="11" eb="13">
      <t>シンパン</t>
    </rPh>
    <rPh sb="13" eb="14">
      <t>カカリ</t>
    </rPh>
    <rPh sb="15" eb="17">
      <t>センセイ</t>
    </rPh>
    <rPh sb="18" eb="20">
      <t>ワリアテ</t>
    </rPh>
    <rPh sb="22" eb="23">
      <t>ネガ</t>
    </rPh>
    <phoneticPr fontId="2"/>
  </si>
  <si>
    <t>高校名</t>
    <rPh sb="0" eb="3">
      <t>コウコウメイ</t>
    </rPh>
    <phoneticPr fontId="2"/>
  </si>
  <si>
    <t>代表顧問</t>
    <rPh sb="0" eb="2">
      <t>ダイヒョウ</t>
    </rPh>
    <rPh sb="2" eb="4">
      <t>コモン</t>
    </rPh>
    <phoneticPr fontId="2"/>
  </si>
  <si>
    <t>参加</t>
    <rPh sb="0" eb="2">
      <t>サンカ</t>
    </rPh>
    <phoneticPr fontId="2"/>
  </si>
  <si>
    <t>人数</t>
    <rPh sb="0" eb="2">
      <t>ニンズウ</t>
    </rPh>
    <phoneticPr fontId="2"/>
  </si>
  <si>
    <t>審判</t>
    <rPh sb="0" eb="2">
      <t>シンパン</t>
    </rPh>
    <phoneticPr fontId="2"/>
  </si>
  <si>
    <t>昨年順</t>
    <rPh sb="0" eb="2">
      <t>サクネン</t>
    </rPh>
    <rPh sb="2" eb="3">
      <t>ジュン</t>
    </rPh>
    <phoneticPr fontId="2"/>
  </si>
  <si>
    <t>米崎　哲央</t>
    <rPh sb="0" eb="1">
      <t>ヨネ</t>
    </rPh>
    <rPh sb="1" eb="2">
      <t>ザキ</t>
    </rPh>
    <rPh sb="3" eb="5">
      <t>テツオ</t>
    </rPh>
    <phoneticPr fontId="2"/>
  </si>
  <si>
    <t>梅市　弘二</t>
    <rPh sb="0" eb="1">
      <t>ウメ</t>
    </rPh>
    <rPh sb="1" eb="2">
      <t>イチ</t>
    </rPh>
    <rPh sb="3" eb="5">
      <t>コウジ</t>
    </rPh>
    <phoneticPr fontId="2"/>
  </si>
  <si>
    <t>松下　真二</t>
    <rPh sb="0" eb="2">
      <t>マツシタ</t>
    </rPh>
    <rPh sb="3" eb="5">
      <t>シンジ</t>
    </rPh>
    <phoneticPr fontId="2"/>
  </si>
  <si>
    <t>泉尾</t>
    <rPh sb="0" eb="2">
      <t>イズオ</t>
    </rPh>
    <phoneticPr fontId="2"/>
  </si>
  <si>
    <t>大西　　衛</t>
    <rPh sb="0" eb="2">
      <t>オオニシ</t>
    </rPh>
    <rPh sb="4" eb="5">
      <t>エ</t>
    </rPh>
    <phoneticPr fontId="2"/>
  </si>
  <si>
    <t>浦田　　宏</t>
    <rPh sb="0" eb="2">
      <t>ウラタ</t>
    </rPh>
    <rPh sb="4" eb="5">
      <t>ヒロシ</t>
    </rPh>
    <phoneticPr fontId="2"/>
  </si>
  <si>
    <t>役割分担</t>
    <rPh sb="0" eb="2">
      <t>ヤクワリ</t>
    </rPh>
    <rPh sb="2" eb="4">
      <t>ブンタン</t>
    </rPh>
    <phoneticPr fontId="2"/>
  </si>
  <si>
    <t>総務</t>
    <rPh sb="0" eb="2">
      <t>ソウム</t>
    </rPh>
    <phoneticPr fontId="2"/>
  </si>
  <si>
    <t>競技</t>
    <rPh sb="0" eb="2">
      <t>キョウギ</t>
    </rPh>
    <phoneticPr fontId="2"/>
  </si>
  <si>
    <t>緑風冠</t>
    <rPh sb="0" eb="1">
      <t>ミドリ</t>
    </rPh>
    <rPh sb="1" eb="2">
      <t>カゼ</t>
    </rPh>
    <rPh sb="2" eb="3">
      <t>カンムリ</t>
    </rPh>
    <phoneticPr fontId="2"/>
  </si>
  <si>
    <t>吉川　夏子</t>
    <rPh sb="0" eb="2">
      <t>ヨシカワ</t>
    </rPh>
    <rPh sb="3" eb="5">
      <t>ナツコ</t>
    </rPh>
    <phoneticPr fontId="2"/>
  </si>
  <si>
    <t>記録</t>
    <rPh sb="0" eb="2">
      <t>キロク</t>
    </rPh>
    <phoneticPr fontId="2"/>
  </si>
  <si>
    <t>浦山　　聖</t>
    <rPh sb="0" eb="2">
      <t>ウラヤマ</t>
    </rPh>
    <rPh sb="4" eb="5">
      <t>セイ</t>
    </rPh>
    <phoneticPr fontId="2"/>
  </si>
  <si>
    <t>閉会式</t>
    <rPh sb="0" eb="3">
      <t>ヘイカイシキ</t>
    </rPh>
    <phoneticPr fontId="2"/>
  </si>
  <si>
    <t>寺嶋　　信</t>
    <rPh sb="0" eb="2">
      <t>テラシマ</t>
    </rPh>
    <rPh sb="4" eb="5">
      <t>シン</t>
    </rPh>
    <phoneticPr fontId="2"/>
  </si>
  <si>
    <t>那須　基子</t>
    <rPh sb="0" eb="2">
      <t>ナス</t>
    </rPh>
    <rPh sb="3" eb="5">
      <t>モトコ</t>
    </rPh>
    <phoneticPr fontId="2"/>
  </si>
  <si>
    <t>西寝屋川</t>
    <rPh sb="0" eb="1">
      <t>ニシ</t>
    </rPh>
    <rPh sb="1" eb="4">
      <t>ネヤガワ</t>
    </rPh>
    <phoneticPr fontId="2"/>
  </si>
  <si>
    <t>A1</t>
    <phoneticPr fontId="2"/>
  </si>
  <si>
    <t>A2</t>
    <phoneticPr fontId="2"/>
  </si>
  <si>
    <t>A3</t>
    <phoneticPr fontId="2"/>
  </si>
  <si>
    <t>A4</t>
    <phoneticPr fontId="2"/>
  </si>
  <si>
    <t>A5</t>
    <phoneticPr fontId="2"/>
  </si>
  <si>
    <t>B1</t>
    <phoneticPr fontId="2"/>
  </si>
  <si>
    <t>B2</t>
    <phoneticPr fontId="2"/>
  </si>
  <si>
    <t>B3</t>
    <phoneticPr fontId="2"/>
  </si>
  <si>
    <t>B4</t>
    <phoneticPr fontId="2"/>
  </si>
  <si>
    <t>B5</t>
    <phoneticPr fontId="2"/>
  </si>
  <si>
    <t>C1</t>
    <phoneticPr fontId="2"/>
  </si>
  <si>
    <t>C2</t>
    <phoneticPr fontId="2"/>
  </si>
  <si>
    <t>C3</t>
    <phoneticPr fontId="2"/>
  </si>
  <si>
    <t>C4</t>
    <phoneticPr fontId="2"/>
  </si>
  <si>
    <t>C5</t>
    <phoneticPr fontId="2"/>
  </si>
  <si>
    <t>D1</t>
    <phoneticPr fontId="2"/>
  </si>
  <si>
    <t>D2</t>
    <phoneticPr fontId="2"/>
  </si>
  <si>
    <t>D3</t>
    <phoneticPr fontId="2"/>
  </si>
  <si>
    <t>D4</t>
    <phoneticPr fontId="2"/>
  </si>
  <si>
    <t>D5</t>
    <phoneticPr fontId="2"/>
  </si>
  <si>
    <t>最終順位</t>
    <rPh sb="0" eb="2">
      <t>サイシュウ</t>
    </rPh>
    <rPh sb="2" eb="4">
      <t>ジュンイ</t>
    </rPh>
    <phoneticPr fontId="2"/>
  </si>
  <si>
    <t>5位</t>
    <rPh sb="1" eb="2">
      <t>イ</t>
    </rPh>
    <phoneticPr fontId="2"/>
  </si>
  <si>
    <t>6位</t>
    <rPh sb="1" eb="2">
      <t>イ</t>
    </rPh>
    <phoneticPr fontId="2"/>
  </si>
  <si>
    <t>7位</t>
    <rPh sb="1" eb="2">
      <t>イ</t>
    </rPh>
    <phoneticPr fontId="2"/>
  </si>
  <si>
    <t>8位</t>
    <rPh sb="1" eb="2">
      <t>イ</t>
    </rPh>
    <phoneticPr fontId="2"/>
  </si>
  <si>
    <t>9位</t>
    <rPh sb="1" eb="2">
      <t>イ</t>
    </rPh>
    <phoneticPr fontId="2"/>
  </si>
  <si>
    <t>10位</t>
    <rPh sb="2" eb="3">
      <t>イ</t>
    </rPh>
    <phoneticPr fontId="2"/>
  </si>
  <si>
    <t>11位</t>
    <rPh sb="2" eb="3">
      <t>イ</t>
    </rPh>
    <phoneticPr fontId="2"/>
  </si>
  <si>
    <t>12位</t>
    <rPh sb="2" eb="3">
      <t>イ</t>
    </rPh>
    <phoneticPr fontId="2"/>
  </si>
  <si>
    <t>13位</t>
    <rPh sb="2" eb="3">
      <t>イ</t>
    </rPh>
    <phoneticPr fontId="2"/>
  </si>
  <si>
    <t>14位</t>
    <rPh sb="2" eb="3">
      <t>イ</t>
    </rPh>
    <phoneticPr fontId="2"/>
  </si>
  <si>
    <t>15位</t>
    <rPh sb="2" eb="3">
      <t>イ</t>
    </rPh>
    <phoneticPr fontId="2"/>
  </si>
  <si>
    <t>16位</t>
    <rPh sb="2" eb="3">
      <t>イ</t>
    </rPh>
    <phoneticPr fontId="2"/>
  </si>
  <si>
    <t>17位</t>
    <rPh sb="2" eb="3">
      <t>イ</t>
    </rPh>
    <phoneticPr fontId="2"/>
  </si>
  <si>
    <t>18位</t>
    <rPh sb="2" eb="3">
      <t>イ</t>
    </rPh>
    <phoneticPr fontId="2"/>
  </si>
  <si>
    <t>19位</t>
    <rPh sb="2" eb="3">
      <t>イ</t>
    </rPh>
    <phoneticPr fontId="2"/>
  </si>
  <si>
    <t>20位</t>
    <rPh sb="2" eb="3">
      <t>イ</t>
    </rPh>
    <phoneticPr fontId="2"/>
  </si>
  <si>
    <t>上</t>
    <rPh sb="0" eb="1">
      <t>ウエ</t>
    </rPh>
    <phoneticPr fontId="2"/>
  </si>
  <si>
    <t>中</t>
    <rPh sb="0" eb="1">
      <t>ナカ</t>
    </rPh>
    <phoneticPr fontId="2"/>
  </si>
  <si>
    <t>　</t>
    <phoneticPr fontId="2"/>
  </si>
  <si>
    <t>Ａ</t>
    <phoneticPr fontId="2"/>
  </si>
  <si>
    <t>Ｂ</t>
    <phoneticPr fontId="2"/>
  </si>
  <si>
    <t>Ｃ</t>
    <phoneticPr fontId="2"/>
  </si>
  <si>
    <t>Ｄ</t>
    <phoneticPr fontId="2"/>
  </si>
  <si>
    <t>不参加</t>
    <phoneticPr fontId="2"/>
  </si>
  <si>
    <t>大田　和也</t>
    <rPh sb="0" eb="2">
      <t>オオタ</t>
    </rPh>
    <rPh sb="3" eb="5">
      <t>カズヤ</t>
    </rPh>
    <phoneticPr fontId="2"/>
  </si>
  <si>
    <t>フルゲーム（前半：流し、後半：正式）</t>
    <phoneticPr fontId="2"/>
  </si>
  <si>
    <t>●１～４位リーグ、10分－2分－10分</t>
    <rPh sb="4" eb="5">
      <t>イ</t>
    </rPh>
    <rPh sb="11" eb="12">
      <t>フン</t>
    </rPh>
    <rPh sb="14" eb="15">
      <t>フン</t>
    </rPh>
    <rPh sb="18" eb="19">
      <t>フン</t>
    </rPh>
    <phoneticPr fontId="2"/>
  </si>
  <si>
    <t>●５・６位リーグは試合なし</t>
    <phoneticPr fontId="2"/>
  </si>
  <si>
    <t>●１・２位（上位）、３・４位（中位）トーナメント</t>
    <phoneticPr fontId="2"/>
  </si>
  <si>
    <t>●５・６位リーグ</t>
    <phoneticPr fontId="2"/>
  </si>
  <si>
    <t>３日目、４日目の２日間で総当たり、ハーフゲーム</t>
    <phoneticPr fontId="2"/>
  </si>
  <si>
    <t>３・４日目</t>
    <rPh sb="3" eb="4">
      <t>ニチ</t>
    </rPh>
    <rPh sb="4" eb="5">
      <t>メ</t>
    </rPh>
    <phoneticPr fontId="2"/>
  </si>
  <si>
    <t>その場合は、対戦校どうしで相談して変更するなどしていただければ助かります。</t>
    <rPh sb="6" eb="8">
      <t>タイセン</t>
    </rPh>
    <rPh sb="8" eb="9">
      <t>コウ</t>
    </rPh>
    <rPh sb="13" eb="15">
      <t>ソウダン</t>
    </rPh>
    <rPh sb="17" eb="19">
      <t>ヘンコウ</t>
    </rPh>
    <rPh sb="31" eb="32">
      <t>タス</t>
    </rPh>
    <phoneticPr fontId="2"/>
  </si>
  <si>
    <t>※ファールに関して</t>
    <rPh sb="6" eb="7">
      <t>カン</t>
    </rPh>
    <phoneticPr fontId="2"/>
  </si>
  <si>
    <t>　３・４日目は、１・２位リーグを上位、３・４位リーグを中位とし、</t>
    <phoneticPr fontId="2"/>
  </si>
  <si>
    <t>　５・６位の下位リーグは３・４日目で、５チームでリーグ戦を行います。（ハーフゲーム）</t>
    <phoneticPr fontId="2"/>
  </si>
  <si>
    <t>②初日に各ブロックごとに順位を決め、２日目以降はこの順位で試合を行います。</t>
    <phoneticPr fontId="2"/>
  </si>
  <si>
    <t>　それぞれトーナメントで試合を行います。（フルゲーム）</t>
    <phoneticPr fontId="2"/>
  </si>
  <si>
    <t>９決</t>
    <phoneticPr fontId="2"/>
  </si>
  <si>
    <t>１１決</t>
    <phoneticPr fontId="2"/>
  </si>
  <si>
    <t>１３決</t>
    <phoneticPr fontId="2"/>
  </si>
  <si>
    <t>１５決</t>
    <phoneticPr fontId="2"/>
  </si>
  <si>
    <t>９位決定</t>
    <phoneticPr fontId="2"/>
  </si>
  <si>
    <t>１３位決定</t>
    <phoneticPr fontId="2"/>
  </si>
  <si>
    <t>最終日</t>
    <phoneticPr fontId="2"/>
  </si>
  <si>
    <t>21位</t>
    <rPh sb="2" eb="3">
      <t>イ</t>
    </rPh>
    <phoneticPr fontId="2"/>
  </si>
  <si>
    <t>昼食の時間が短くなっているチームもありますが、ご協力お願い致します。</t>
    <phoneticPr fontId="2"/>
  </si>
  <si>
    <t>現段階で組んでいるものと、試合順やTOが入れ替わる可能性もあります。</t>
    <phoneticPr fontId="2"/>
  </si>
  <si>
    <t>○注意事項</t>
    <rPh sb="1" eb="3">
      <t>チュウイ</t>
    </rPh>
    <rPh sb="3" eb="5">
      <t>ジコウ</t>
    </rPh>
    <phoneticPr fontId="2"/>
  </si>
  <si>
    <t>○お願い</t>
    <rPh sb="2" eb="3">
      <t>ネガ</t>
    </rPh>
    <phoneticPr fontId="2"/>
  </si>
  <si>
    <t>昼休憩</t>
    <phoneticPr fontId="2"/>
  </si>
  <si>
    <t>審判</t>
    <phoneticPr fontId="2"/>
  </si>
  <si>
    <t>11位決定</t>
    <phoneticPr fontId="2"/>
  </si>
  <si>
    <t>15位決定</t>
    <phoneticPr fontId="2"/>
  </si>
  <si>
    <t>Dブロック</t>
    <phoneticPr fontId="2"/>
  </si>
  <si>
    <t>D6</t>
    <phoneticPr fontId="2"/>
  </si>
  <si>
    <t>-</t>
    <phoneticPr fontId="2"/>
  </si>
  <si>
    <r>
      <t>Dブロック</t>
    </r>
    <r>
      <rPr>
        <sz val="14"/>
        <rFont val="HG丸ｺﾞｼｯｸM-PRO"/>
        <family val="3"/>
        <charset val="128"/>
      </rPr>
      <t>（8分－2分－8分）</t>
    </r>
    <rPh sb="7" eb="8">
      <t>フン</t>
    </rPh>
    <rPh sb="10" eb="11">
      <t>フン</t>
    </rPh>
    <rPh sb="13" eb="14">
      <t>フン</t>
    </rPh>
    <phoneticPr fontId="2"/>
  </si>
  <si>
    <t>佐藤麻里亜</t>
    <phoneticPr fontId="2"/>
  </si>
  <si>
    <t>安部さやか</t>
    <phoneticPr fontId="2"/>
  </si>
  <si>
    <t>田中　理絵</t>
    <phoneticPr fontId="2"/>
  </si>
  <si>
    <t>権藤　浩史</t>
    <phoneticPr fontId="2"/>
  </si>
  <si>
    <t>橘　つぐみ</t>
    <phoneticPr fontId="2"/>
  </si>
  <si>
    <t>備考</t>
    <rPh sb="0" eb="2">
      <t>ビコウ</t>
    </rPh>
    <phoneticPr fontId="2"/>
  </si>
  <si>
    <t>乾　　美穂</t>
    <rPh sb="0" eb="1">
      <t>イヌイ</t>
    </rPh>
    <rPh sb="3" eb="5">
      <t>ミホ</t>
    </rPh>
    <phoneticPr fontId="2"/>
  </si>
  <si>
    <t>下位リーグは２日目（１１月３日）は休みです。</t>
    <phoneticPr fontId="2"/>
  </si>
  <si>
    <t>　２日目は順位ごとにリーグ戦を行います。５・６位チームは試合はありません。</t>
    <phoneticPr fontId="2"/>
  </si>
  <si>
    <t>芦間</t>
    <rPh sb="0" eb="1">
      <t>アシ</t>
    </rPh>
    <rPh sb="1" eb="2">
      <t>マ</t>
    </rPh>
    <phoneticPr fontId="2"/>
  </si>
  <si>
    <t>c3</t>
    <phoneticPr fontId="2"/>
  </si>
  <si>
    <r>
      <t>Aブロック</t>
    </r>
    <r>
      <rPr>
        <sz val="14"/>
        <rFont val="HG丸ｺﾞｼｯｸM-PRO"/>
        <family val="3"/>
        <charset val="128"/>
      </rPr>
      <t>（10分－2分－10分）</t>
    </r>
    <rPh sb="8" eb="9">
      <t>フン</t>
    </rPh>
    <rPh sb="11" eb="12">
      <t>フン</t>
    </rPh>
    <rPh sb="15" eb="16">
      <t>フン</t>
    </rPh>
    <phoneticPr fontId="2"/>
  </si>
  <si>
    <r>
      <t>組み合わせを考えるにあたって、考慮した点（</t>
    </r>
    <r>
      <rPr>
        <b/>
        <sz val="18"/>
        <color indexed="10"/>
        <rFont val="HG丸ｺﾞｼｯｸM-PRO"/>
        <family val="3"/>
        <charset val="128"/>
      </rPr>
      <t>赤字は昨年度と異なる点</t>
    </r>
    <r>
      <rPr>
        <sz val="18"/>
        <rFont val="HG丸ｺﾞｼｯｸM-PRO"/>
        <family val="3"/>
        <charset val="128"/>
      </rPr>
      <t>）</t>
    </r>
    <rPh sb="0" eb="1">
      <t>ク</t>
    </rPh>
    <rPh sb="2" eb="3">
      <t>ア</t>
    </rPh>
    <rPh sb="6" eb="7">
      <t>カンガ</t>
    </rPh>
    <rPh sb="15" eb="17">
      <t>コウリョ</t>
    </rPh>
    <rPh sb="19" eb="20">
      <t>テン</t>
    </rPh>
    <phoneticPr fontId="2"/>
  </si>
  <si>
    <t>　気が付いたことがあれば、当日臨機応変に対応して頂けると助かります。</t>
    <rPh sb="1" eb="2">
      <t>キ</t>
    </rPh>
    <rPh sb="3" eb="4">
      <t>ツ</t>
    </rPh>
    <rPh sb="13" eb="15">
      <t>トウジツ</t>
    </rPh>
    <rPh sb="15" eb="19">
      <t>リンキオウヘン</t>
    </rPh>
    <rPh sb="20" eb="22">
      <t>タイオウ</t>
    </rPh>
    <rPh sb="24" eb="25">
      <t>イタダ</t>
    </rPh>
    <rPh sb="28" eb="29">
      <t>タス</t>
    </rPh>
    <phoneticPr fontId="2"/>
  </si>
  <si>
    <t>　考えて試合を組み合わせましたが、配慮しきれていない点もあるかと思います。</t>
    <rPh sb="17" eb="19">
      <t>ハイリョ</t>
    </rPh>
    <rPh sb="26" eb="27">
      <t>テン</t>
    </rPh>
    <rPh sb="32" eb="33">
      <t>オモ</t>
    </rPh>
    <phoneticPr fontId="2"/>
  </si>
  <si>
    <t>３日目も初日の結果により、上位＋下位となるか、中位＋下位となるか変わりますが、</t>
    <rPh sb="1" eb="3">
      <t>カメ</t>
    </rPh>
    <rPh sb="4" eb="6">
      <t>ショニチ</t>
    </rPh>
    <rPh sb="7" eb="9">
      <t>ケッカ</t>
    </rPh>
    <phoneticPr fontId="2"/>
  </si>
  <si>
    <t>ＴＯの回数が３回になっているところがありますが、ご協力ください。</t>
    <rPh sb="3" eb="5">
      <t>カイスウ</t>
    </rPh>
    <rPh sb="7" eb="8">
      <t>カイ</t>
    </rPh>
    <rPh sb="25" eb="27">
      <t>キョウリョク</t>
    </rPh>
    <phoneticPr fontId="2"/>
  </si>
  <si>
    <t>チャンピオン</t>
    <phoneticPr fontId="2"/>
  </si>
  <si>
    <t>　（来年以降に反映したいと思いますので、不都合な点があれば、競技係までお知らせください。）</t>
    <rPh sb="2" eb="4">
      <t>ライネン</t>
    </rPh>
    <rPh sb="4" eb="6">
      <t>イコウ</t>
    </rPh>
    <rPh sb="7" eb="9">
      <t>ハンエイ</t>
    </rPh>
    <rPh sb="13" eb="14">
      <t>オモ</t>
    </rPh>
    <rPh sb="20" eb="23">
      <t>フツゴウ</t>
    </rPh>
    <rPh sb="24" eb="25">
      <t>テン</t>
    </rPh>
    <rPh sb="30" eb="32">
      <t>キョウギ</t>
    </rPh>
    <rPh sb="32" eb="33">
      <t>カカリ</t>
    </rPh>
    <rPh sb="36" eb="37">
      <t>シ</t>
    </rPh>
    <phoneticPr fontId="2"/>
  </si>
  <si>
    <t>＊ユニフォームの色・着替える回数、ＴＯの回数、昼休憩の時間、チーム状況、</t>
    <rPh sb="8" eb="9">
      <t>イロ</t>
    </rPh>
    <rPh sb="10" eb="12">
      <t>キガ</t>
    </rPh>
    <rPh sb="14" eb="16">
      <t>カイスウ</t>
    </rPh>
    <rPh sb="20" eb="22">
      <t>カイスウ</t>
    </rPh>
    <rPh sb="23" eb="24">
      <t>ヒル</t>
    </rPh>
    <rPh sb="24" eb="26">
      <t>キュウケイ</t>
    </rPh>
    <rPh sb="27" eb="29">
      <t>ジカン</t>
    </rPh>
    <rPh sb="33" eb="35">
      <t>ジョウキョウ</t>
    </rPh>
    <phoneticPr fontId="2"/>
  </si>
  <si>
    <t>　会場から遠い学校を第１試合に入れない、会場校をリーグ内の１試合目に入るようにする等、</t>
    <rPh sb="1" eb="3">
      <t>カイジョウ</t>
    </rPh>
    <rPh sb="5" eb="6">
      <t>トオ</t>
    </rPh>
    <rPh sb="7" eb="9">
      <t>ガッコウ</t>
    </rPh>
    <rPh sb="10" eb="11">
      <t>ダイ</t>
    </rPh>
    <rPh sb="12" eb="14">
      <t>シアイ</t>
    </rPh>
    <rPh sb="15" eb="16">
      <t>イ</t>
    </rPh>
    <rPh sb="20" eb="22">
      <t>カイジョウ</t>
    </rPh>
    <rPh sb="21" eb="22">
      <t>カイカイ</t>
    </rPh>
    <phoneticPr fontId="2"/>
  </si>
  <si>
    <t>◎浦田　権藤</t>
    <rPh sb="1" eb="3">
      <t>ウラタ</t>
    </rPh>
    <phoneticPr fontId="2"/>
  </si>
  <si>
    <t>谷村加奈美</t>
    <phoneticPr fontId="2"/>
  </si>
  <si>
    <t>　したがって、３日目までの結果を見て、チーム状況に応じて、組み替えるかもしれません。</t>
    <rPh sb="8" eb="9">
      <t>ヒ</t>
    </rPh>
    <rPh sb="9" eb="10">
      <t>メ</t>
    </rPh>
    <rPh sb="13" eb="15">
      <t>ケッカ</t>
    </rPh>
    <rPh sb="16" eb="17">
      <t>ミ</t>
    </rPh>
    <rPh sb="22" eb="24">
      <t>ジョウキョウ</t>
    </rPh>
    <rPh sb="25" eb="26">
      <t>オウ</t>
    </rPh>
    <rPh sb="29" eb="30">
      <t>ク</t>
    </rPh>
    <rPh sb="31" eb="32">
      <t>カ</t>
    </rPh>
    <phoneticPr fontId="2"/>
  </si>
  <si>
    <t>☆（　　）は、ＴＯチームの生徒で審判をお願いします。（有志の先生、歓迎！）</t>
    <rPh sb="13" eb="15">
      <t>セイト</t>
    </rPh>
    <rPh sb="16" eb="18">
      <t>シンパン</t>
    </rPh>
    <rPh sb="20" eb="21">
      <t>ネガ</t>
    </rPh>
    <rPh sb="27" eb="29">
      <t>ユウシ</t>
    </rPh>
    <rPh sb="30" eb="32">
      <t>センセイ</t>
    </rPh>
    <rPh sb="33" eb="35">
      <t>カンゲイ</t>
    </rPh>
    <phoneticPr fontId="2"/>
  </si>
  <si>
    <t>皐が丘</t>
    <rPh sb="0" eb="1">
      <t>サツキ</t>
    </rPh>
    <rPh sb="2" eb="3">
      <t>オカ</t>
    </rPh>
    <phoneticPr fontId="2"/>
  </si>
  <si>
    <t>香里丘</t>
    <rPh sb="0" eb="1">
      <t>カオ</t>
    </rPh>
    <rPh sb="1" eb="2">
      <t>サト</t>
    </rPh>
    <rPh sb="2" eb="3">
      <t>オカ</t>
    </rPh>
    <phoneticPr fontId="2"/>
  </si>
  <si>
    <t>緑風冠</t>
    <rPh sb="0" eb="1">
      <t>リョク</t>
    </rPh>
    <rPh sb="1" eb="2">
      <t>フウ</t>
    </rPh>
    <rPh sb="2" eb="3">
      <t>カン</t>
    </rPh>
    <phoneticPr fontId="2"/>
  </si>
  <si>
    <t>３位決定戦を行います。試合に先立ちまして、出場チームと審判の紹介をいたします。</t>
    <rPh sb="1" eb="2">
      <t>イ</t>
    </rPh>
    <rPh sb="2" eb="5">
      <t>ケッテイセン</t>
    </rPh>
    <rPh sb="6" eb="7">
      <t>オコナ</t>
    </rPh>
    <rPh sb="11" eb="13">
      <t>シアイ</t>
    </rPh>
    <rPh sb="14" eb="16">
      <t>サキダ</t>
    </rPh>
    <rPh sb="21" eb="23">
      <t>シュツジョウ</t>
    </rPh>
    <rPh sb="27" eb="29">
      <t>シンパン</t>
    </rPh>
    <rPh sb="30" eb="32">
      <t>ショウカイ</t>
    </rPh>
    <phoneticPr fontId="2"/>
  </si>
  <si>
    <t>Ｂコート、３位決定戦。</t>
    <rPh sb="6" eb="7">
      <t>イ</t>
    </rPh>
    <rPh sb="7" eb="10">
      <t>ケッテイセン</t>
    </rPh>
    <phoneticPr fontId="2"/>
  </si>
  <si>
    <t>つづきまして、</t>
    <phoneticPr fontId="2"/>
  </si>
  <si>
    <t>Ａコート、決勝戦</t>
    <rPh sb="5" eb="8">
      <t>ケッショウセン</t>
    </rPh>
    <phoneticPr fontId="2"/>
  </si>
  <si>
    <t>白のユニフォーム</t>
    <rPh sb="0" eb="1">
      <t>シロ</t>
    </rPh>
    <phoneticPr fontId="2"/>
  </si>
  <si>
    <t>　監督</t>
    <rPh sb="1" eb="3">
      <t>カントク</t>
    </rPh>
    <phoneticPr fontId="2"/>
  </si>
  <si>
    <t>先生</t>
    <rPh sb="0" eb="2">
      <t>センセイ</t>
    </rPh>
    <phoneticPr fontId="2"/>
  </si>
  <si>
    <t>コーチ</t>
    <phoneticPr fontId="2"/>
  </si>
  <si>
    <t>　マネージャー</t>
    <phoneticPr fontId="2"/>
  </si>
  <si>
    <t>さん</t>
    <phoneticPr fontId="2"/>
  </si>
  <si>
    <t>　スターティングメンバー</t>
    <phoneticPr fontId="2"/>
  </si>
  <si>
    <t>番</t>
    <rPh sb="0" eb="1">
      <t>バン</t>
    </rPh>
    <phoneticPr fontId="2"/>
  </si>
  <si>
    <t>さん</t>
    <phoneticPr fontId="2"/>
  </si>
  <si>
    <t>黒のユニフォーム</t>
    <rPh sb="0" eb="1">
      <t>クロ</t>
    </rPh>
    <phoneticPr fontId="2"/>
  </si>
  <si>
    <t>コーチ</t>
    <phoneticPr fontId="2"/>
  </si>
  <si>
    <t>　マネージャー</t>
    <phoneticPr fontId="2"/>
  </si>
  <si>
    <t>　スターティングメンバー</t>
    <phoneticPr fontId="2"/>
  </si>
  <si>
    <t>主審</t>
    <rPh sb="0" eb="2">
      <t>シュシン</t>
    </rPh>
    <phoneticPr fontId="2"/>
  </si>
  <si>
    <t>副審</t>
    <rPh sb="0" eb="2">
      <t>フクシン</t>
    </rPh>
    <phoneticPr fontId="2"/>
  </si>
  <si>
    <t>以上です。
両コートの選手の皆さんに盛大な応援よろしくお願いします。</t>
    <rPh sb="0" eb="2">
      <t>イジョウ</t>
    </rPh>
    <rPh sb="6" eb="7">
      <t>リョウ</t>
    </rPh>
    <rPh sb="11" eb="13">
      <t>センシュ</t>
    </rPh>
    <rPh sb="14" eb="15">
      <t>ミナ</t>
    </rPh>
    <rPh sb="18" eb="20">
      <t>セイダイ</t>
    </rPh>
    <rPh sb="21" eb="23">
      <t>オウエン</t>
    </rPh>
    <rPh sb="28" eb="29">
      <t>ネガ</t>
    </rPh>
    <phoneticPr fontId="2"/>
  </si>
  <si>
    <t>学校名</t>
    <rPh sb="0" eb="2">
      <t>ガッコウ</t>
    </rPh>
    <rPh sb="2" eb="3">
      <t>メイ</t>
    </rPh>
    <phoneticPr fontId="2"/>
  </si>
  <si>
    <t>お名前</t>
    <rPh sb="1" eb="3">
      <t>ナマエ</t>
    </rPh>
    <phoneticPr fontId="2"/>
  </si>
  <si>
    <t>お弁当</t>
    <rPh sb="1" eb="3">
      <t>ベントウ</t>
    </rPh>
    <phoneticPr fontId="2"/>
  </si>
  <si>
    <t>金額</t>
    <rPh sb="0" eb="2">
      <t>キンガク</t>
    </rPh>
    <phoneticPr fontId="2"/>
  </si>
  <si>
    <t>安部さやか</t>
    <rPh sb="0" eb="2">
      <t>アベ</t>
    </rPh>
    <phoneticPr fontId="2"/>
  </si>
  <si>
    <t>チキン南蛮小</t>
    <rPh sb="3" eb="5">
      <t>ナンバン</t>
    </rPh>
    <rPh sb="5" eb="6">
      <t>ショウ</t>
    </rPh>
    <phoneticPr fontId="2"/>
  </si>
  <si>
    <t>大手前</t>
    <rPh sb="0" eb="2">
      <t>オオテ</t>
    </rPh>
    <rPh sb="2" eb="3">
      <t>マエ</t>
    </rPh>
    <phoneticPr fontId="2"/>
  </si>
  <si>
    <t>門真西</t>
    <rPh sb="0" eb="1">
      <t>カド</t>
    </rPh>
    <rPh sb="1" eb="2">
      <t>マ</t>
    </rPh>
    <rPh sb="2" eb="3">
      <t>ニシ</t>
    </rPh>
    <phoneticPr fontId="2"/>
  </si>
  <si>
    <t>泉尾</t>
    <rPh sb="0" eb="1">
      <t>イズミ</t>
    </rPh>
    <rPh sb="1" eb="2">
      <t>オ</t>
    </rPh>
    <phoneticPr fontId="2"/>
  </si>
  <si>
    <t>茨田</t>
    <rPh sb="0" eb="1">
      <t>イバラ</t>
    </rPh>
    <rPh sb="1" eb="2">
      <t>タ</t>
    </rPh>
    <phoneticPr fontId="2"/>
  </si>
  <si>
    <t>　　５・６位リーグをＣリーグとして成績を発表します。</t>
    <rPh sb="5" eb="6">
      <t>イ</t>
    </rPh>
    <rPh sb="17" eb="19">
      <t>セイセキ</t>
    </rPh>
    <rPh sb="20" eb="22">
      <t>ハッピョウ</t>
    </rPh>
    <phoneticPr fontId="2"/>
  </si>
  <si>
    <t>成績発表　記録　（　　　）先生</t>
    <rPh sb="0" eb="2">
      <t>セイセキ</t>
    </rPh>
    <rPh sb="2" eb="4">
      <t>ハッピョウ</t>
    </rPh>
    <rPh sb="5" eb="7">
      <t>キロク</t>
    </rPh>
    <rPh sb="13" eb="15">
      <t>センセイ</t>
    </rPh>
    <phoneticPr fontId="2"/>
  </si>
  <si>
    <t>Ａリーグより表彰をします。</t>
    <rPh sb="6" eb="8">
      <t>ヒョウショウ</t>
    </rPh>
    <phoneticPr fontId="2"/>
  </si>
  <si>
    <t>Ｂリーグの表彰をします。</t>
    <rPh sb="5" eb="7">
      <t>ヒョウショウ</t>
    </rPh>
    <phoneticPr fontId="2"/>
  </si>
  <si>
    <t>　　　　　　賞状・トロフィー・ボール</t>
    <rPh sb="6" eb="8">
      <t>ショウジョウ</t>
    </rPh>
    <phoneticPr fontId="2"/>
  </si>
  <si>
    <t>優勝・準優勝校は３名前に出てください。</t>
    <rPh sb="0" eb="2">
      <t>ユウショウ</t>
    </rPh>
    <rPh sb="3" eb="4">
      <t>ジュン</t>
    </rPh>
    <rPh sb="4" eb="6">
      <t>ユウショウ</t>
    </rPh>
    <rPh sb="6" eb="7">
      <t>コウ</t>
    </rPh>
    <rPh sb="9" eb="10">
      <t>メイ</t>
    </rPh>
    <rPh sb="10" eb="11">
      <t>マエ</t>
    </rPh>
    <rPh sb="12" eb="13">
      <t>デ</t>
    </rPh>
    <phoneticPr fontId="2"/>
  </si>
  <si>
    <t>優勝・準優勝・３位校は３名前に出てください。４位校は１名（ボールのみ）</t>
    <rPh sb="0" eb="2">
      <t>ユウショウ</t>
    </rPh>
    <rPh sb="3" eb="4">
      <t>ジュン</t>
    </rPh>
    <rPh sb="4" eb="6">
      <t>ユウショウ</t>
    </rPh>
    <rPh sb="8" eb="9">
      <t>イ</t>
    </rPh>
    <rPh sb="9" eb="10">
      <t>コウ</t>
    </rPh>
    <rPh sb="12" eb="13">
      <t>メイ</t>
    </rPh>
    <rPh sb="13" eb="14">
      <t>マエ</t>
    </rPh>
    <rPh sb="15" eb="16">
      <t>デ</t>
    </rPh>
    <rPh sb="23" eb="24">
      <t>イ</t>
    </rPh>
    <rPh sb="24" eb="25">
      <t>コウ</t>
    </rPh>
    <rPh sb="27" eb="28">
      <t>メイ</t>
    </rPh>
    <phoneticPr fontId="2"/>
  </si>
  <si>
    <t>優勝・準優勝校は３名・２位校は１名（ボールのみ）前に出てください。</t>
    <rPh sb="0" eb="2">
      <t>ユウショウ</t>
    </rPh>
    <rPh sb="3" eb="4">
      <t>ジュン</t>
    </rPh>
    <rPh sb="4" eb="6">
      <t>ユウショウ</t>
    </rPh>
    <rPh sb="6" eb="7">
      <t>コウ</t>
    </rPh>
    <rPh sb="9" eb="10">
      <t>メイ</t>
    </rPh>
    <rPh sb="24" eb="25">
      <t>マエ</t>
    </rPh>
    <rPh sb="26" eb="27">
      <t>デ</t>
    </rPh>
    <phoneticPr fontId="2"/>
  </si>
  <si>
    <t>Ｃリーグの表彰をします。</t>
    <rPh sb="5" eb="7">
      <t>ヒョウショウ</t>
    </rPh>
    <phoneticPr fontId="2"/>
  </si>
  <si>
    <t>個人賞の表彰を行います。</t>
    <rPh sb="0" eb="2">
      <t>コジン</t>
    </rPh>
    <rPh sb="2" eb="3">
      <t>ショウ</t>
    </rPh>
    <rPh sb="4" eb="6">
      <t>ヒョウショウ</t>
    </rPh>
    <rPh sb="7" eb="8">
      <t>オコナ</t>
    </rPh>
    <phoneticPr fontId="2"/>
  </si>
  <si>
    <t>・努力賞の表彰を行います。呼ばれたら返事をして、列の前に出てください。</t>
    <rPh sb="1" eb="3">
      <t>ドリョク</t>
    </rPh>
    <rPh sb="3" eb="4">
      <t>ショウ</t>
    </rPh>
    <rPh sb="5" eb="7">
      <t>ヒョウショウ</t>
    </rPh>
    <rPh sb="8" eb="9">
      <t>オコナ</t>
    </rPh>
    <rPh sb="13" eb="14">
      <t>ヨ</t>
    </rPh>
    <rPh sb="18" eb="20">
      <t>ヘンジ</t>
    </rPh>
    <rPh sb="24" eb="25">
      <t>レツ</t>
    </rPh>
    <rPh sb="26" eb="27">
      <t>マエ</t>
    </rPh>
    <rPh sb="28" eb="29">
      <t>デ</t>
    </rPh>
    <phoneticPr fontId="2"/>
  </si>
  <si>
    <t>先生方商品を渡してあげてください。おめでとうございます。</t>
    <rPh sb="0" eb="3">
      <t>センセイガタ</t>
    </rPh>
    <rPh sb="3" eb="5">
      <t>ショウヒン</t>
    </rPh>
    <rPh sb="6" eb="7">
      <t>ワタ</t>
    </rPh>
    <phoneticPr fontId="2"/>
  </si>
  <si>
    <t>努力賞　発表　(　　　　　）先生</t>
    <rPh sb="0" eb="3">
      <t>ドリョクショウ</t>
    </rPh>
    <rPh sb="4" eb="6">
      <t>ハッピョウ</t>
    </rPh>
    <rPh sb="14" eb="16">
      <t>センセイ</t>
    </rPh>
    <phoneticPr fontId="2"/>
  </si>
  <si>
    <t>・優秀選手の表彰を行います。呼ばれたら返事をして、列の前に出てください。</t>
    <rPh sb="1" eb="3">
      <t>ユウシュウ</t>
    </rPh>
    <rPh sb="3" eb="5">
      <t>センシュ</t>
    </rPh>
    <rPh sb="6" eb="8">
      <t>ヒョウショウ</t>
    </rPh>
    <rPh sb="9" eb="10">
      <t>オコナ</t>
    </rPh>
    <rPh sb="14" eb="15">
      <t>ヨ</t>
    </rPh>
    <rPh sb="19" eb="21">
      <t>ヘンジ</t>
    </rPh>
    <rPh sb="25" eb="26">
      <t>レツ</t>
    </rPh>
    <rPh sb="27" eb="28">
      <t>マエ</t>
    </rPh>
    <rPh sb="29" eb="30">
      <t>デ</t>
    </rPh>
    <phoneticPr fontId="2"/>
  </si>
  <si>
    <t>優秀選手　発表　(　　　　　）先生</t>
    <rPh sb="0" eb="2">
      <t>ユウシュウ</t>
    </rPh>
    <rPh sb="2" eb="4">
      <t>センシュ</t>
    </rPh>
    <rPh sb="5" eb="7">
      <t>ハッピョウ</t>
    </rPh>
    <rPh sb="15" eb="17">
      <t>センセイ</t>
    </rPh>
    <phoneticPr fontId="2"/>
  </si>
  <si>
    <t>・敢闘選手の表彰を行います。呼ばれたら返事をして、正面に出てきてください。</t>
    <rPh sb="1" eb="3">
      <t>カントウ</t>
    </rPh>
    <rPh sb="3" eb="5">
      <t>センシュ</t>
    </rPh>
    <rPh sb="6" eb="8">
      <t>ヒョウショウ</t>
    </rPh>
    <rPh sb="9" eb="10">
      <t>オコナ</t>
    </rPh>
    <rPh sb="14" eb="15">
      <t>ヨ</t>
    </rPh>
    <rPh sb="19" eb="21">
      <t>ヘンジ</t>
    </rPh>
    <rPh sb="25" eb="27">
      <t>ショウメン</t>
    </rPh>
    <rPh sb="28" eb="29">
      <t>デ</t>
    </rPh>
    <phoneticPr fontId="2"/>
  </si>
  <si>
    <t>（　　　　　　）先生より渡す。　商品の紹介とインタビュー（　　　　）先生</t>
    <rPh sb="8" eb="10">
      <t>センセイ</t>
    </rPh>
    <rPh sb="12" eb="13">
      <t>ワタ</t>
    </rPh>
    <rPh sb="16" eb="18">
      <t>ショウヒン</t>
    </rPh>
    <rPh sb="19" eb="21">
      <t>ショウカイ</t>
    </rPh>
    <rPh sb="34" eb="36">
      <t>センセイ</t>
    </rPh>
    <phoneticPr fontId="2"/>
  </si>
  <si>
    <t>優秀選手　司会者より発表　</t>
    <rPh sb="0" eb="2">
      <t>ユウシュウ</t>
    </rPh>
    <rPh sb="2" eb="4">
      <t>センシュ</t>
    </rPh>
    <rPh sb="5" eb="8">
      <t>シカイシャ</t>
    </rPh>
    <rPh sb="10" eb="12">
      <t>ハッピョウ</t>
    </rPh>
    <phoneticPr fontId="2"/>
  </si>
  <si>
    <t>今大会の最優秀選手（ＭＶＰ）の発表をします。呼ばれたら返事をして、正面に出てきてください。</t>
    <rPh sb="0" eb="3">
      <t>コンタイカイ</t>
    </rPh>
    <rPh sb="4" eb="7">
      <t>サイユウシュウ</t>
    </rPh>
    <rPh sb="7" eb="9">
      <t>センシュ</t>
    </rPh>
    <rPh sb="15" eb="17">
      <t>ハッピョウ</t>
    </rPh>
    <phoneticPr fontId="2"/>
  </si>
  <si>
    <t>最優秀選手　司会者より発表　</t>
    <rPh sb="0" eb="3">
      <t>サイユウシュウ</t>
    </rPh>
    <rPh sb="3" eb="5">
      <t>センシュ</t>
    </rPh>
    <rPh sb="6" eb="9">
      <t>シカイシャ</t>
    </rPh>
    <rPh sb="11" eb="13">
      <t>ハッピョウ</t>
    </rPh>
    <phoneticPr fontId="2"/>
  </si>
  <si>
    <t>今大会の講評を優勝監督（　　　　高校　　　　　先生）　よろしくお願いします。</t>
    <rPh sb="0" eb="3">
      <t>コンタイカイ</t>
    </rPh>
    <rPh sb="4" eb="6">
      <t>コウヒョウ</t>
    </rPh>
    <rPh sb="7" eb="9">
      <t>ユウショウ</t>
    </rPh>
    <rPh sb="9" eb="11">
      <t>カントク</t>
    </rPh>
    <rPh sb="16" eb="17">
      <t>コウ</t>
    </rPh>
    <rPh sb="17" eb="18">
      <t>コウ</t>
    </rPh>
    <rPh sb="23" eb="25">
      <t>センセイ</t>
    </rPh>
    <rPh sb="32" eb="33">
      <t>ネガ</t>
    </rPh>
    <phoneticPr fontId="2"/>
  </si>
  <si>
    <t>協賛について（　　　　高校　　　　　先生）お願いします。</t>
    <rPh sb="0" eb="1">
      <t>キョウ</t>
    </rPh>
    <rPh sb="1" eb="2">
      <t>サン</t>
    </rPh>
    <rPh sb="11" eb="12">
      <t>コウ</t>
    </rPh>
    <rPh sb="12" eb="13">
      <t>コウ</t>
    </rPh>
    <rPh sb="18" eb="20">
      <t>センセイ</t>
    </rPh>
    <rPh sb="22" eb="23">
      <t>ネガ</t>
    </rPh>
    <phoneticPr fontId="2"/>
  </si>
  <si>
    <t>ありがとうございました。優勝（　　　　　　）高校・準優勝（　　　　　）高校は、</t>
    <rPh sb="12" eb="14">
      <t>ユウショウ</t>
    </rPh>
    <rPh sb="22" eb="24">
      <t>コウコウ</t>
    </rPh>
    <rPh sb="25" eb="28">
      <t>ジュンユウショウ</t>
    </rPh>
    <rPh sb="35" eb="37">
      <t>コウコウ</t>
    </rPh>
    <phoneticPr fontId="2"/>
  </si>
  <si>
    <t>来週行われる府立高校チャンピオン大会に、西地区代表として参加をしてもらいます。</t>
    <rPh sb="0" eb="2">
      <t>ライシュウ</t>
    </rPh>
    <rPh sb="2" eb="3">
      <t>オコナ</t>
    </rPh>
    <rPh sb="6" eb="8">
      <t>フリツ</t>
    </rPh>
    <rPh sb="8" eb="10">
      <t>コウコウ</t>
    </rPh>
    <rPh sb="16" eb="18">
      <t>タイカイ</t>
    </rPh>
    <rPh sb="20" eb="21">
      <t>ニシ</t>
    </rPh>
    <rPh sb="21" eb="23">
      <t>チク</t>
    </rPh>
    <rPh sb="23" eb="25">
      <t>ダイヒョウ</t>
    </rPh>
    <rPh sb="28" eb="30">
      <t>サンカ</t>
    </rPh>
    <phoneticPr fontId="2"/>
  </si>
  <si>
    <t>西地区代表として、頑張ってきてください。健闘を祈っています。</t>
    <rPh sb="0" eb="1">
      <t>ニシ</t>
    </rPh>
    <rPh sb="1" eb="3">
      <t>チク</t>
    </rPh>
    <rPh sb="3" eb="5">
      <t>ダイヒョウ</t>
    </rPh>
    <rPh sb="9" eb="11">
      <t>ガンバ</t>
    </rPh>
    <rPh sb="20" eb="22">
      <t>ケントウ</t>
    </rPh>
    <rPh sb="23" eb="24">
      <t>イノ</t>
    </rPh>
    <phoneticPr fontId="2"/>
  </si>
  <si>
    <t>第　　回西地区府立高等学校バスけとボール大会閉会式　　進行</t>
    <rPh sb="0" eb="1">
      <t>ダイ</t>
    </rPh>
    <rPh sb="3" eb="4">
      <t>カイ</t>
    </rPh>
    <rPh sb="4" eb="5">
      <t>ニシ</t>
    </rPh>
    <rPh sb="5" eb="7">
      <t>チク</t>
    </rPh>
    <rPh sb="7" eb="9">
      <t>フリツ</t>
    </rPh>
    <rPh sb="9" eb="11">
      <t>コウトウ</t>
    </rPh>
    <rPh sb="11" eb="13">
      <t>ガッコウ</t>
    </rPh>
    <rPh sb="20" eb="22">
      <t>タイカイ</t>
    </rPh>
    <rPh sb="22" eb="25">
      <t>ヘイカイシキ</t>
    </rPh>
    <rPh sb="27" eb="28">
      <t>シン</t>
    </rPh>
    <rPh sb="28" eb="29">
      <t>コウ</t>
    </rPh>
    <phoneticPr fontId="2"/>
  </si>
  <si>
    <t>休め・きをつけ</t>
    <rPh sb="0" eb="1">
      <t>ヤス</t>
    </rPh>
    <phoneticPr fontId="2"/>
  </si>
  <si>
    <t>第　　回西地区府立高等学校バスけとボール大会閉会式を始めます。礼　座ってください。</t>
    <rPh sb="0" eb="1">
      <t>ダイ</t>
    </rPh>
    <rPh sb="3" eb="4">
      <t>カイ</t>
    </rPh>
    <rPh sb="4" eb="5">
      <t>ニシ</t>
    </rPh>
    <rPh sb="5" eb="7">
      <t>チク</t>
    </rPh>
    <rPh sb="7" eb="9">
      <t>フリツ</t>
    </rPh>
    <rPh sb="9" eb="11">
      <t>コウトウ</t>
    </rPh>
    <rPh sb="11" eb="13">
      <t>ガッコウ</t>
    </rPh>
    <rPh sb="20" eb="22">
      <t>タイカイ</t>
    </rPh>
    <rPh sb="22" eb="25">
      <t>ヘイカイシキ</t>
    </rPh>
    <rPh sb="26" eb="27">
      <t>ハジ</t>
    </rPh>
    <rPh sb="31" eb="32">
      <t>レイ</t>
    </rPh>
    <rPh sb="33" eb="34">
      <t>スワ</t>
    </rPh>
    <phoneticPr fontId="2"/>
  </si>
  <si>
    <t>（表彰をするのは、４位の先生ｏｒ年長の先生）　　今年は【　　　　　　】先生</t>
    <rPh sb="1" eb="3">
      <t>ヒョウショウ</t>
    </rPh>
    <rPh sb="10" eb="11">
      <t>イ</t>
    </rPh>
    <rPh sb="12" eb="14">
      <t>センセイ</t>
    </rPh>
    <rPh sb="16" eb="18">
      <t>ネンチョウ</t>
    </rPh>
    <rPh sb="19" eb="21">
      <t>センセイ</t>
    </rPh>
    <rPh sb="24" eb="26">
      <t>コトシ</t>
    </rPh>
    <rPh sb="35" eb="37">
      <t>センセイ</t>
    </rPh>
    <phoneticPr fontId="2"/>
  </si>
  <si>
    <t>１・２位トーナメントをＡリーグ　３・４位リーグをＢリーグ　５・６位リーグをＣリーグとして成績を発表します。</t>
    <rPh sb="3" eb="4">
      <t>イ</t>
    </rPh>
    <rPh sb="19" eb="20">
      <t>イ</t>
    </rPh>
    <phoneticPr fontId="2"/>
  </si>
  <si>
    <t>これをもちまして、第　　回西地区府立高等学校バスけとボール大会閉会式を終わります　　礼</t>
    <rPh sb="35" eb="36">
      <t>オ</t>
    </rPh>
    <rPh sb="42" eb="43">
      <t>レイ</t>
    </rPh>
    <phoneticPr fontId="2"/>
  </si>
  <si>
    <t>起立・休め・きをつけ　　片付けの後、顧問打ち合わせを行います。</t>
    <rPh sb="0" eb="2">
      <t>キリツ</t>
    </rPh>
    <rPh sb="3" eb="4">
      <t>ヤス</t>
    </rPh>
    <phoneticPr fontId="2"/>
  </si>
  <si>
    <t>解散</t>
    <rPh sb="0" eb="2">
      <t>カイサン</t>
    </rPh>
    <phoneticPr fontId="2"/>
  </si>
  <si>
    <t>市岡</t>
    <rPh sb="0" eb="1">
      <t>イチ</t>
    </rPh>
    <rPh sb="1" eb="2">
      <t>オカ</t>
    </rPh>
    <phoneticPr fontId="2"/>
  </si>
  <si>
    <t>　ただいまより、第２８回　西地区府立高等学校バスケットボール大会の、決勝戦、および</t>
    <rPh sb="8" eb="9">
      <t>ダイ</t>
    </rPh>
    <rPh sb="11" eb="12">
      <t>カイ</t>
    </rPh>
    <rPh sb="13" eb="14">
      <t>ニシ</t>
    </rPh>
    <rPh sb="14" eb="16">
      <t>チク</t>
    </rPh>
    <rPh sb="16" eb="18">
      <t>フリツ</t>
    </rPh>
    <rPh sb="18" eb="20">
      <t>コウトウ</t>
    </rPh>
    <rPh sb="20" eb="22">
      <t>ガッコウ</t>
    </rPh>
    <rPh sb="30" eb="32">
      <t>タイカイ</t>
    </rPh>
    <rPh sb="34" eb="37">
      <t>ケッショウセン</t>
    </rPh>
    <phoneticPr fontId="2"/>
  </si>
  <si>
    <t>守口東</t>
  </si>
  <si>
    <t>なみはや</t>
  </si>
  <si>
    <t>なみはや</t>
    <phoneticPr fontId="2"/>
  </si>
  <si>
    <t>香里丘</t>
    <rPh sb="0" eb="1">
      <t>カ</t>
    </rPh>
    <rPh sb="1" eb="2">
      <t>サト</t>
    </rPh>
    <rPh sb="2" eb="3">
      <t>オカ</t>
    </rPh>
    <phoneticPr fontId="2"/>
  </si>
  <si>
    <t>山本　牧子</t>
    <rPh sb="0" eb="2">
      <t>ヤマモト</t>
    </rPh>
    <rPh sb="3" eb="5">
      <t>マキコ</t>
    </rPh>
    <phoneticPr fontId="2"/>
  </si>
  <si>
    <t>下水流裕子</t>
    <rPh sb="0" eb="3">
      <t>シモヅル</t>
    </rPh>
    <rPh sb="3" eb="5">
      <t>ユウコ</t>
    </rPh>
    <phoneticPr fontId="2"/>
  </si>
  <si>
    <t>H26　西地区府立高校大会参加一覧</t>
    <rPh sb="4" eb="7">
      <t>ニシチク</t>
    </rPh>
    <rPh sb="7" eb="9">
      <t>フリツ</t>
    </rPh>
    <rPh sb="9" eb="11">
      <t>コウコウ</t>
    </rPh>
    <rPh sb="11" eb="13">
      <t>タイカイ</t>
    </rPh>
    <rPh sb="13" eb="15">
      <t>サンカ</t>
    </rPh>
    <rPh sb="15" eb="17">
      <t>イチラン</t>
    </rPh>
    <phoneticPr fontId="2"/>
  </si>
  <si>
    <t>Ａ１位</t>
    <rPh sb="2" eb="3">
      <t>イ</t>
    </rPh>
    <phoneticPr fontId="2"/>
  </si>
  <si>
    <t>Ａ２位</t>
    <rPh sb="2" eb="3">
      <t>イ</t>
    </rPh>
    <phoneticPr fontId="2"/>
  </si>
  <si>
    <t>Ａ３位</t>
    <rPh sb="2" eb="3">
      <t>イ</t>
    </rPh>
    <phoneticPr fontId="2"/>
  </si>
  <si>
    <t>Ａ４位</t>
    <rPh sb="2" eb="3">
      <t>イ</t>
    </rPh>
    <phoneticPr fontId="2"/>
  </si>
  <si>
    <t>Ａ５位</t>
    <rPh sb="2" eb="3">
      <t>イ</t>
    </rPh>
    <phoneticPr fontId="2"/>
  </si>
  <si>
    <t>Ｂ１位</t>
    <rPh sb="2" eb="3">
      <t>イ</t>
    </rPh>
    <phoneticPr fontId="2"/>
  </si>
  <si>
    <t>Ｂ２位</t>
    <rPh sb="2" eb="3">
      <t>イ</t>
    </rPh>
    <phoneticPr fontId="2"/>
  </si>
  <si>
    <t>Ｂ３位</t>
    <rPh sb="2" eb="3">
      <t>イ</t>
    </rPh>
    <phoneticPr fontId="2"/>
  </si>
  <si>
    <t>Ｂ４位</t>
    <rPh sb="2" eb="3">
      <t>イ</t>
    </rPh>
    <phoneticPr fontId="2"/>
  </si>
  <si>
    <t>Ｂ５位</t>
    <rPh sb="2" eb="3">
      <t>イ</t>
    </rPh>
    <phoneticPr fontId="2"/>
  </si>
  <si>
    <t>Ｃ１位</t>
    <rPh sb="2" eb="3">
      <t>イ</t>
    </rPh>
    <phoneticPr fontId="2"/>
  </si>
  <si>
    <t>Ｃ２位</t>
    <rPh sb="2" eb="3">
      <t>イ</t>
    </rPh>
    <phoneticPr fontId="2"/>
  </si>
  <si>
    <t>Ｃ３位</t>
    <rPh sb="2" eb="3">
      <t>イ</t>
    </rPh>
    <phoneticPr fontId="2"/>
  </si>
  <si>
    <t>Ｃ４位</t>
    <rPh sb="2" eb="3">
      <t>イ</t>
    </rPh>
    <phoneticPr fontId="2"/>
  </si>
  <si>
    <t>Ｃ５位</t>
    <rPh sb="2" eb="3">
      <t>イ</t>
    </rPh>
    <phoneticPr fontId="2"/>
  </si>
  <si>
    <t>Ｄ１位</t>
    <rPh sb="2" eb="3">
      <t>イ</t>
    </rPh>
    <phoneticPr fontId="2"/>
  </si>
  <si>
    <t>Ｄ２位</t>
    <rPh sb="2" eb="3">
      <t>イ</t>
    </rPh>
    <phoneticPr fontId="2"/>
  </si>
  <si>
    <t>Ｄ３位</t>
    <rPh sb="2" eb="3">
      <t>イ</t>
    </rPh>
    <phoneticPr fontId="2"/>
  </si>
  <si>
    <t>Ｄ４位</t>
    <rPh sb="2" eb="3">
      <t>イ</t>
    </rPh>
    <phoneticPr fontId="2"/>
  </si>
  <si>
    <t>Ｄ５位</t>
    <rPh sb="2" eb="3">
      <t>イ</t>
    </rPh>
    <phoneticPr fontId="2"/>
  </si>
  <si>
    <t>Ｄ６位</t>
    <rPh sb="2" eb="3">
      <t>イ</t>
    </rPh>
    <phoneticPr fontId="2"/>
  </si>
  <si>
    <r>
      <t>　位＋　位リーグ</t>
    </r>
    <r>
      <rPr>
        <sz val="14"/>
        <rFont val="HG丸ｺﾞｼｯｸM-PRO"/>
        <family val="3"/>
        <charset val="128"/>
      </rPr>
      <t>（10分－2分－10分）</t>
    </r>
    <rPh sb="1" eb="2">
      <t>イ</t>
    </rPh>
    <rPh sb="4" eb="5">
      <t>イ</t>
    </rPh>
    <rPh sb="11" eb="12">
      <t>フン</t>
    </rPh>
    <rPh sb="14" eb="15">
      <t>フン</t>
    </rPh>
    <rPh sb="18" eb="19">
      <t>フン</t>
    </rPh>
    <phoneticPr fontId="2"/>
  </si>
  <si>
    <t>26日</t>
    <rPh sb="2" eb="3">
      <t>ヒ</t>
    </rPh>
    <phoneticPr fontId="2"/>
  </si>
  <si>
    <t>2日</t>
    <rPh sb="1" eb="2">
      <t>ヒ</t>
    </rPh>
    <phoneticPr fontId="2"/>
  </si>
  <si>
    <t>9日</t>
    <rPh sb="1" eb="2">
      <t>ヒ</t>
    </rPh>
    <phoneticPr fontId="2"/>
  </si>
  <si>
    <t>16日</t>
    <rPh sb="2" eb="3">
      <t>ヒ</t>
    </rPh>
    <phoneticPr fontId="2"/>
  </si>
  <si>
    <t>Ａ　位</t>
    <rPh sb="2" eb="3">
      <t>イ</t>
    </rPh>
    <phoneticPr fontId="2"/>
  </si>
  <si>
    <t>Ｂ　位</t>
    <rPh sb="2" eb="3">
      <t>イ</t>
    </rPh>
    <phoneticPr fontId="2"/>
  </si>
  <si>
    <t>Ｃ　位</t>
    <rPh sb="2" eb="3">
      <t>イ</t>
    </rPh>
    <phoneticPr fontId="2"/>
  </si>
  <si>
    <t>Ｄ　位</t>
    <rPh sb="2" eb="3">
      <t>イ</t>
    </rPh>
    <phoneticPr fontId="2"/>
  </si>
  <si>
    <t>位リーグ</t>
    <rPh sb="0" eb="1">
      <t>イ</t>
    </rPh>
    <phoneticPr fontId="2"/>
  </si>
  <si>
    <t>１位１位</t>
    <rPh sb="1" eb="2">
      <t>イ</t>
    </rPh>
    <rPh sb="3" eb="4">
      <t>イ</t>
    </rPh>
    <phoneticPr fontId="2"/>
  </si>
  <si>
    <t>１位２位</t>
    <rPh sb="1" eb="2">
      <t>イ</t>
    </rPh>
    <rPh sb="3" eb="4">
      <t>イ</t>
    </rPh>
    <phoneticPr fontId="2"/>
  </si>
  <si>
    <t>１位３位</t>
    <rPh sb="1" eb="2">
      <t>イ</t>
    </rPh>
    <rPh sb="3" eb="4">
      <t>イ</t>
    </rPh>
    <phoneticPr fontId="2"/>
  </si>
  <si>
    <t>１位４位</t>
    <rPh sb="1" eb="2">
      <t>イ</t>
    </rPh>
    <rPh sb="3" eb="4">
      <t>イ</t>
    </rPh>
    <phoneticPr fontId="2"/>
  </si>
  <si>
    <t>２位１位</t>
    <rPh sb="1" eb="2">
      <t>イ</t>
    </rPh>
    <rPh sb="3" eb="4">
      <t>イ</t>
    </rPh>
    <phoneticPr fontId="2"/>
  </si>
  <si>
    <t>２位２位</t>
    <rPh sb="1" eb="2">
      <t>イ</t>
    </rPh>
    <rPh sb="3" eb="4">
      <t>イ</t>
    </rPh>
    <phoneticPr fontId="2"/>
  </si>
  <si>
    <t>２位３位</t>
    <rPh sb="1" eb="2">
      <t>イ</t>
    </rPh>
    <rPh sb="3" eb="4">
      <t>イ</t>
    </rPh>
    <phoneticPr fontId="2"/>
  </si>
  <si>
    <t>２位４位</t>
    <rPh sb="1" eb="2">
      <t>イ</t>
    </rPh>
    <rPh sb="3" eb="4">
      <t>イ</t>
    </rPh>
    <phoneticPr fontId="2"/>
  </si>
  <si>
    <t>３位１位</t>
    <rPh sb="1" eb="2">
      <t>イ</t>
    </rPh>
    <rPh sb="3" eb="4">
      <t>イ</t>
    </rPh>
    <phoneticPr fontId="2"/>
  </si>
  <si>
    <t>３位２位</t>
    <rPh sb="1" eb="2">
      <t>イ</t>
    </rPh>
    <rPh sb="3" eb="4">
      <t>イ</t>
    </rPh>
    <phoneticPr fontId="2"/>
  </si>
  <si>
    <t>３位３位</t>
    <rPh sb="1" eb="2">
      <t>イ</t>
    </rPh>
    <rPh sb="3" eb="4">
      <t>イ</t>
    </rPh>
    <phoneticPr fontId="2"/>
  </si>
  <si>
    <t>３位４位</t>
    <rPh sb="1" eb="2">
      <t>イ</t>
    </rPh>
    <rPh sb="3" eb="4">
      <t>イ</t>
    </rPh>
    <phoneticPr fontId="2"/>
  </si>
  <si>
    <t>４位１位</t>
    <rPh sb="1" eb="2">
      <t>イ</t>
    </rPh>
    <rPh sb="3" eb="4">
      <t>イ</t>
    </rPh>
    <phoneticPr fontId="2"/>
  </si>
  <si>
    <t>４位２位</t>
    <rPh sb="1" eb="2">
      <t>イ</t>
    </rPh>
    <rPh sb="3" eb="4">
      <t>イ</t>
    </rPh>
    <phoneticPr fontId="2"/>
  </si>
  <si>
    <t>４位３位</t>
    <rPh sb="1" eb="2">
      <t>イ</t>
    </rPh>
    <rPh sb="3" eb="4">
      <t>イ</t>
    </rPh>
    <phoneticPr fontId="2"/>
  </si>
  <si>
    <t>４位４位</t>
    <rPh sb="1" eb="2">
      <t>イ</t>
    </rPh>
    <rPh sb="3" eb="4">
      <t>イ</t>
    </rPh>
    <phoneticPr fontId="2"/>
  </si>
  <si>
    <t>11月9日（日）・16日（日）</t>
    <rPh sb="2" eb="3">
      <t>ガツ</t>
    </rPh>
    <rPh sb="4" eb="5">
      <t>ニチ</t>
    </rPh>
    <rPh sb="6" eb="7">
      <t>ニチ</t>
    </rPh>
    <rPh sb="11" eb="12">
      <t>ニチ</t>
    </rPh>
    <rPh sb="13" eb="14">
      <t>ニチ</t>
    </rPh>
    <phoneticPr fontId="2"/>
  </si>
  <si>
    <t>11月9日（日）</t>
    <rPh sb="2" eb="3">
      <t>ガツ</t>
    </rPh>
    <rPh sb="4" eb="5">
      <t>ニチ</t>
    </rPh>
    <rPh sb="6" eb="7">
      <t>ニチ</t>
    </rPh>
    <phoneticPr fontId="2"/>
  </si>
  <si>
    <t>11月16日（日）</t>
    <rPh sb="2" eb="3">
      <t>ガツ</t>
    </rPh>
    <rPh sb="5" eb="6">
      <t>ニチ</t>
    </rPh>
    <rPh sb="7" eb="8">
      <t>ニチ</t>
    </rPh>
    <phoneticPr fontId="2"/>
  </si>
  <si>
    <t>Ａ②勝</t>
    <rPh sb="2" eb="3">
      <t>カ</t>
    </rPh>
    <phoneticPr fontId="2"/>
  </si>
  <si>
    <t>Ｂ②勝</t>
    <rPh sb="2" eb="3">
      <t>カ</t>
    </rPh>
    <phoneticPr fontId="2"/>
  </si>
  <si>
    <t>Ａ④勝</t>
    <rPh sb="2" eb="3">
      <t>カ</t>
    </rPh>
    <phoneticPr fontId="2"/>
  </si>
  <si>
    <t>Ｂ④勝</t>
    <rPh sb="2" eb="3">
      <t>カ</t>
    </rPh>
    <phoneticPr fontId="2"/>
  </si>
  <si>
    <t>Ａ②負</t>
    <rPh sb="2" eb="3">
      <t>マ</t>
    </rPh>
    <phoneticPr fontId="2"/>
  </si>
  <si>
    <t>Ｂ②負</t>
    <rPh sb="2" eb="3">
      <t>マ</t>
    </rPh>
    <phoneticPr fontId="2"/>
  </si>
  <si>
    <t>Ａ④負</t>
    <rPh sb="2" eb="3">
      <t>マ</t>
    </rPh>
    <phoneticPr fontId="2"/>
  </si>
  <si>
    <t>Ｂ④負</t>
    <rPh sb="2" eb="3">
      <t>マ</t>
    </rPh>
    <phoneticPr fontId="2"/>
  </si>
  <si>
    <t>Ａ⑥勝</t>
    <rPh sb="2" eb="3">
      <t>カ</t>
    </rPh>
    <phoneticPr fontId="2"/>
  </si>
  <si>
    <t>Ａ⑥負</t>
    <rPh sb="2" eb="3">
      <t>マ</t>
    </rPh>
    <phoneticPr fontId="2"/>
  </si>
  <si>
    <t>Ｂ⑥勝</t>
    <rPh sb="2" eb="3">
      <t>カ</t>
    </rPh>
    <phoneticPr fontId="2"/>
  </si>
  <si>
    <t>Ｂ⑥負</t>
    <rPh sb="2" eb="3">
      <t>マ</t>
    </rPh>
    <phoneticPr fontId="2"/>
  </si>
  <si>
    <t>Ａ①勝</t>
    <rPh sb="2" eb="3">
      <t>カ</t>
    </rPh>
    <phoneticPr fontId="2"/>
  </si>
  <si>
    <t>Ｂ①勝</t>
    <rPh sb="2" eb="3">
      <t>カ</t>
    </rPh>
    <phoneticPr fontId="2"/>
  </si>
  <si>
    <t>Ａ①負</t>
    <rPh sb="2" eb="3">
      <t>マ</t>
    </rPh>
    <phoneticPr fontId="2"/>
  </si>
  <si>
    <t>Ｂ①負</t>
    <rPh sb="2" eb="3">
      <t>マ</t>
    </rPh>
    <phoneticPr fontId="2"/>
  </si>
  <si>
    <t>Ａ③勝</t>
    <rPh sb="2" eb="3">
      <t>カ</t>
    </rPh>
    <phoneticPr fontId="2"/>
  </si>
  <si>
    <t>Ａ③負</t>
    <rPh sb="2" eb="3">
      <t>マ</t>
    </rPh>
    <phoneticPr fontId="2"/>
  </si>
  <si>
    <t>Ｂ③勝</t>
    <rPh sb="2" eb="3">
      <t>カ</t>
    </rPh>
    <phoneticPr fontId="2"/>
  </si>
  <si>
    <t>Ｂ③負</t>
    <rPh sb="2" eb="3">
      <t>マ</t>
    </rPh>
    <phoneticPr fontId="2"/>
  </si>
  <si>
    <t>順位</t>
  </si>
  <si>
    <t>学　校　名</t>
  </si>
  <si>
    <t>表　彰　選　手　氏　名</t>
  </si>
  <si>
    <t>１位</t>
  </si>
  <si>
    <t>努力賞</t>
  </si>
  <si>
    <t>３位</t>
  </si>
  <si>
    <t>第２８回西地区府立高校リーグ個人表彰</t>
    <phoneticPr fontId="2"/>
  </si>
  <si>
    <t>優秀選手</t>
    <rPh sb="0" eb="2">
      <t>ユウシュウ</t>
    </rPh>
    <rPh sb="2" eb="4">
      <t>センシュ</t>
    </rPh>
    <phoneticPr fontId="2"/>
  </si>
  <si>
    <t>努力賞</t>
    <rPh sb="0" eb="3">
      <t>ドリョクショウ</t>
    </rPh>
    <phoneticPr fontId="2"/>
  </si>
  <si>
    <t>最優秀選手　　　　　　</t>
    <phoneticPr fontId="2"/>
  </si>
  <si>
    <t>高校</t>
    <phoneticPr fontId="2"/>
  </si>
  <si>
    <t>梅村　香澄</t>
    <rPh sb="0" eb="2">
      <t>ウメムラ</t>
    </rPh>
    <rPh sb="3" eb="5">
      <t>カスミ</t>
    </rPh>
    <phoneticPr fontId="2"/>
  </si>
  <si>
    <t>中間最終10/17</t>
    <rPh sb="0" eb="2">
      <t>チュウカン</t>
    </rPh>
    <rPh sb="2" eb="4">
      <t>サイシュウ</t>
    </rPh>
    <phoneticPr fontId="2"/>
  </si>
  <si>
    <t>門真なみはや</t>
    <rPh sb="0" eb="2">
      <t>カドマ</t>
    </rPh>
    <phoneticPr fontId="2"/>
  </si>
  <si>
    <t>山村　裕子</t>
    <rPh sb="0" eb="2">
      <t>ヤマムラ</t>
    </rPh>
    <rPh sb="3" eb="5">
      <t>ユウコ</t>
    </rPh>
    <phoneticPr fontId="2"/>
  </si>
  <si>
    <t>中間最終10/2</t>
    <rPh sb="0" eb="2">
      <t>チュウカン</t>
    </rPh>
    <rPh sb="2" eb="4">
      <t>サイシュウ</t>
    </rPh>
    <phoneticPr fontId="2"/>
  </si>
  <si>
    <t>中間最終10/20</t>
    <rPh sb="0" eb="2">
      <t>チュウカン</t>
    </rPh>
    <rPh sb="2" eb="4">
      <t>サイシュウ</t>
    </rPh>
    <phoneticPr fontId="2"/>
  </si>
  <si>
    <t>中間最終10/10、３年生参加</t>
    <rPh sb="0" eb="2">
      <t>チュウカン</t>
    </rPh>
    <rPh sb="2" eb="4">
      <t>サイシュウ</t>
    </rPh>
    <rPh sb="11" eb="13">
      <t>ネンセイ</t>
    </rPh>
    <rPh sb="13" eb="15">
      <t>サンカ</t>
    </rPh>
    <phoneticPr fontId="2"/>
  </si>
  <si>
    <t>携帯番号</t>
    <rPh sb="0" eb="2">
      <t>ケイタイ</t>
    </rPh>
    <rPh sb="2" eb="4">
      <t>バンゴウ</t>
    </rPh>
    <phoneticPr fontId="2"/>
  </si>
  <si>
    <t>○</t>
    <phoneticPr fontId="2"/>
  </si>
  <si>
    <t>3日</t>
    <rPh sb="1" eb="2">
      <t>ヒ</t>
    </rPh>
    <phoneticPr fontId="2"/>
  </si>
  <si>
    <t>中村　秀治</t>
    <rPh sb="0" eb="2">
      <t>ナカムラ</t>
    </rPh>
    <rPh sb="3" eb="4">
      <t>ヒデ</t>
    </rPh>
    <rPh sb="4" eb="5">
      <t>ジ</t>
    </rPh>
    <phoneticPr fontId="2"/>
  </si>
  <si>
    <t>○</t>
    <phoneticPr fontId="2"/>
  </si>
  <si>
    <t>中間最終10/20、11/2修旅翌日（１年10名）</t>
    <rPh sb="0" eb="2">
      <t>チュウカン</t>
    </rPh>
    <rPh sb="2" eb="4">
      <t>サイシュウ</t>
    </rPh>
    <rPh sb="14" eb="15">
      <t>オサム</t>
    </rPh>
    <rPh sb="15" eb="16">
      <t>タビ</t>
    </rPh>
    <rPh sb="16" eb="18">
      <t>ヨクジツ</t>
    </rPh>
    <rPh sb="20" eb="21">
      <t>ネン</t>
    </rPh>
    <rPh sb="23" eb="24">
      <t>メイ</t>
    </rPh>
    <phoneticPr fontId="2"/>
  </si>
  <si>
    <t>中間最終10/20,５人しかいないので、アクシデントあれば３年生出場</t>
    <rPh sb="0" eb="2">
      <t>チュウカン</t>
    </rPh>
    <rPh sb="2" eb="4">
      <t>サイシュウ</t>
    </rPh>
    <rPh sb="11" eb="12">
      <t>ニン</t>
    </rPh>
    <rPh sb="30" eb="32">
      <t>ネンセイ</t>
    </rPh>
    <rPh sb="32" eb="34">
      <t>シュツジョウ</t>
    </rPh>
    <phoneticPr fontId="2"/>
  </si>
  <si>
    <t>○</t>
    <phoneticPr fontId="2"/>
  </si>
  <si>
    <t>中間最終10/21、26は修学旅行考査等で準備ができない為</t>
    <rPh sb="0" eb="2">
      <t>チュウカン</t>
    </rPh>
    <rPh sb="2" eb="4">
      <t>サイシュウ</t>
    </rPh>
    <rPh sb="13" eb="15">
      <t>シュウガク</t>
    </rPh>
    <rPh sb="15" eb="17">
      <t>リョコウ</t>
    </rPh>
    <rPh sb="17" eb="19">
      <t>コウサ</t>
    </rPh>
    <rPh sb="19" eb="20">
      <t>トウ</t>
    </rPh>
    <rPh sb="21" eb="23">
      <t>ジュンビ</t>
    </rPh>
    <rPh sb="28" eb="29">
      <t>タメ</t>
    </rPh>
    <phoneticPr fontId="2"/>
  </si>
  <si>
    <t>中間最終10/16</t>
    <rPh sb="0" eb="2">
      <t>チュウカン</t>
    </rPh>
    <rPh sb="2" eb="4">
      <t>サイシュウ</t>
    </rPh>
    <phoneticPr fontId="2"/>
  </si>
  <si>
    <t>×</t>
    <phoneticPr fontId="2"/>
  </si>
  <si>
    <t>中間最終10/21</t>
    <rPh sb="0" eb="2">
      <t>チュウカン</t>
    </rPh>
    <rPh sb="2" eb="4">
      <t>サイシュウ</t>
    </rPh>
    <phoneticPr fontId="2"/>
  </si>
  <si>
    <t>チーム</t>
    <phoneticPr fontId="2"/>
  </si>
  <si>
    <t>○</t>
    <phoneticPr fontId="2"/>
  </si>
  <si>
    <t>浅尾　啓史</t>
    <rPh sb="0" eb="2">
      <t>アサオ</t>
    </rPh>
    <rPh sb="3" eb="4">
      <t>ケイ</t>
    </rPh>
    <rPh sb="4" eb="5">
      <t>シ</t>
    </rPh>
    <phoneticPr fontId="2"/>
  </si>
  <si>
    <t>中間最終10/10</t>
    <rPh sb="0" eb="2">
      <t>チュウカン</t>
    </rPh>
    <rPh sb="2" eb="4">
      <t>サイシュウ</t>
    </rPh>
    <phoneticPr fontId="2"/>
  </si>
  <si>
    <t>1日</t>
    <rPh sb="1" eb="2">
      <t>ヒ</t>
    </rPh>
    <phoneticPr fontId="2"/>
  </si>
  <si>
    <t>中間最終10/15</t>
    <rPh sb="0" eb="2">
      <t>チュウカン</t>
    </rPh>
    <rPh sb="2" eb="4">
      <t>サイシュウ</t>
    </rPh>
    <phoneticPr fontId="2"/>
  </si>
  <si>
    <t>8日</t>
    <rPh sb="1" eb="2">
      <t>ヒ</t>
    </rPh>
    <phoneticPr fontId="2"/>
  </si>
  <si>
    <t>15日</t>
    <rPh sb="2" eb="3">
      <t>ヒ</t>
    </rPh>
    <phoneticPr fontId="2"/>
  </si>
  <si>
    <t>×模試</t>
    <rPh sb="1" eb="3">
      <t>モシ</t>
    </rPh>
    <phoneticPr fontId="2"/>
  </si>
  <si>
    <t>25日</t>
    <rPh sb="2" eb="3">
      <t>ヒ</t>
    </rPh>
    <phoneticPr fontId="2"/>
  </si>
  <si>
    <t>2年修学旅行×</t>
    <rPh sb="1" eb="2">
      <t>ネン</t>
    </rPh>
    <rPh sb="2" eb="4">
      <t>シュウガク</t>
    </rPh>
    <rPh sb="4" eb="6">
      <t>リョコウ</t>
    </rPh>
    <phoneticPr fontId="2"/>
  </si>
  <si>
    <t>×説明会</t>
    <rPh sb="1" eb="4">
      <t>セツメイカイ</t>
    </rPh>
    <phoneticPr fontId="2"/>
  </si>
  <si>
    <t>×修学旅行</t>
    <rPh sb="1" eb="3">
      <t>シュウガク</t>
    </rPh>
    <rPh sb="3" eb="5">
      <t>リョコウ</t>
    </rPh>
    <phoneticPr fontId="2"/>
  </si>
  <si>
    <t>×出張</t>
    <rPh sb="1" eb="3">
      <t>シュッチョウ</t>
    </rPh>
    <phoneticPr fontId="2"/>
  </si>
  <si>
    <t>修学旅行×</t>
    <rPh sb="0" eb="2">
      <t>シュウガク</t>
    </rPh>
    <rPh sb="2" eb="4">
      <t>リョコウ</t>
    </rPh>
    <phoneticPr fontId="2"/>
  </si>
  <si>
    <t>△出張</t>
    <rPh sb="1" eb="3">
      <t>シュッチョウ</t>
    </rPh>
    <phoneticPr fontId="2"/>
  </si>
  <si>
    <t>○</t>
    <phoneticPr fontId="2"/>
  </si>
  <si>
    <t>松本　恵子</t>
    <rPh sb="0" eb="2">
      <t>マツモト</t>
    </rPh>
    <rPh sb="3" eb="4">
      <t>ケイ</t>
    </rPh>
    <rPh sb="4" eb="5">
      <t>コ</t>
    </rPh>
    <phoneticPr fontId="2"/>
  </si>
  <si>
    <t>中間最終10/3</t>
    <rPh sb="0" eb="2">
      <t>チュウカン</t>
    </rPh>
    <rPh sb="2" eb="4">
      <t>サイシュウ</t>
    </rPh>
    <phoneticPr fontId="2"/>
  </si>
  <si>
    <t>中間最終10/22、26日は２年修学旅行(１年4人)</t>
    <rPh sb="0" eb="2">
      <t>チュウカン</t>
    </rPh>
    <rPh sb="2" eb="4">
      <t>サイシュウ</t>
    </rPh>
    <rPh sb="12" eb="13">
      <t>ヒ</t>
    </rPh>
    <rPh sb="15" eb="16">
      <t>ネン</t>
    </rPh>
    <rPh sb="16" eb="18">
      <t>シュウガク</t>
    </rPh>
    <rPh sb="18" eb="20">
      <t>リョコウ</t>
    </rPh>
    <rPh sb="22" eb="23">
      <t>ネン</t>
    </rPh>
    <rPh sb="24" eb="25">
      <t>ヒト</t>
    </rPh>
    <phoneticPr fontId="2"/>
  </si>
  <si>
    <r>
      <t>①参加チームが２２校となった為</t>
    </r>
    <r>
      <rPr>
        <b/>
        <sz val="11"/>
        <rFont val="HG丸ｺﾞｼｯｸM-PRO"/>
        <family val="3"/>
        <charset val="128"/>
      </rPr>
      <t>、</t>
    </r>
    <r>
      <rPr>
        <sz val="11"/>
        <rFont val="HG丸ｺﾞｼｯｸM-PRO"/>
        <family val="3"/>
        <charset val="128"/>
      </rPr>
      <t>昨年度の順位に基づきブロック分けをした結果、</t>
    </r>
    <rPh sb="16" eb="19">
      <t>サクネンド</t>
    </rPh>
    <rPh sb="20" eb="22">
      <t>ジュンイ</t>
    </rPh>
    <rPh sb="23" eb="24">
      <t>モト</t>
    </rPh>
    <rPh sb="30" eb="31">
      <t>ワ</t>
    </rPh>
    <rPh sb="35" eb="37">
      <t>ケッカ</t>
    </rPh>
    <phoneticPr fontId="2"/>
  </si>
  <si>
    <t>③下位リーグは、３日目に３試合（ハーフ）、４日目に２試合（ハーフ）行います。</t>
    <phoneticPr fontId="2"/>
  </si>
  <si>
    <t>　両会場の全試合が終了しなければ、決められませんので、少々お待ち頂くことになるかと思います。</t>
    <rPh sb="1" eb="2">
      <t>リョウ</t>
    </rPh>
    <rPh sb="2" eb="4">
      <t>カイジョウ</t>
    </rPh>
    <rPh sb="5" eb="6">
      <t>ゼン</t>
    </rPh>
    <rPh sb="6" eb="8">
      <t>シアイ</t>
    </rPh>
    <rPh sb="9" eb="11">
      <t>シュウリョウ</t>
    </rPh>
    <rPh sb="17" eb="18">
      <t>キ</t>
    </rPh>
    <rPh sb="27" eb="29">
      <t>ショウショウ</t>
    </rPh>
    <rPh sb="30" eb="31">
      <t>マ</t>
    </rPh>
    <rPh sb="32" eb="33">
      <t>イタダ</t>
    </rPh>
    <rPh sb="41" eb="42">
      <t>オモ</t>
    </rPh>
    <phoneticPr fontId="2"/>
  </si>
  <si>
    <t>　今年は１・２日目連続開催になりますので、部員のみなさんに周知をお願い致します。</t>
    <rPh sb="1" eb="3">
      <t>コトシ</t>
    </rPh>
    <rPh sb="7" eb="8">
      <t>ヒ</t>
    </rPh>
    <rPh sb="8" eb="9">
      <t>メ</t>
    </rPh>
    <rPh sb="9" eb="11">
      <t>レンゾク</t>
    </rPh>
    <rPh sb="11" eb="13">
      <t>カイサイ</t>
    </rPh>
    <rPh sb="21" eb="23">
      <t>ブイン</t>
    </rPh>
    <rPh sb="29" eb="31">
      <t>シュウチ</t>
    </rPh>
    <rPh sb="33" eb="34">
      <t>ネガイ</t>
    </rPh>
    <rPh sb="35" eb="36">
      <t>タ</t>
    </rPh>
    <phoneticPr fontId="2"/>
  </si>
  <si>
    <t>試合間５分。</t>
    <rPh sb="0" eb="2">
      <t>シアイ</t>
    </rPh>
    <rPh sb="2" eb="3">
      <t>カン</t>
    </rPh>
    <rPh sb="4" eb="5">
      <t>フン</t>
    </rPh>
    <phoneticPr fontId="2"/>
  </si>
  <si>
    <t>タイムアウトは、２回のみ。試合間５分。</t>
    <rPh sb="9" eb="10">
      <t>カイ</t>
    </rPh>
    <rPh sb="13" eb="15">
      <t>シアイ</t>
    </rPh>
    <rPh sb="15" eb="16">
      <t>カン</t>
    </rPh>
    <rPh sb="17" eb="18">
      <t>フン</t>
    </rPh>
    <phoneticPr fontId="2"/>
  </si>
  <si>
    <t>○１１月３日と９日の会場について</t>
    <rPh sb="3" eb="4">
      <t>ツキ</t>
    </rPh>
    <rPh sb="5" eb="6">
      <t>ヒ</t>
    </rPh>
    <rPh sb="10" eb="12">
      <t>カイジョウ</t>
    </rPh>
    <phoneticPr fontId="2"/>
  </si>
  <si>
    <t>の予定です。初日の結果をみて、会場を決定します。</t>
    <rPh sb="6" eb="8">
      <t>ショニチ</t>
    </rPh>
    <phoneticPr fontId="2"/>
  </si>
  <si>
    <t>試合時間は、原則定刻で行いますが、試合終了の時間によって、柔軟に対応してください。</t>
    <rPh sb="0" eb="2">
      <t>シアイ</t>
    </rPh>
    <rPh sb="2" eb="4">
      <t>ジカン</t>
    </rPh>
    <rPh sb="6" eb="8">
      <t>ゲンソク</t>
    </rPh>
    <rPh sb="8" eb="10">
      <t>テイコク</t>
    </rPh>
    <rPh sb="11" eb="12">
      <t>オコナ</t>
    </rPh>
    <rPh sb="17" eb="19">
      <t>シアイ</t>
    </rPh>
    <rPh sb="19" eb="21">
      <t>シュウリョウ</t>
    </rPh>
    <rPh sb="22" eb="24">
      <t>ジカン</t>
    </rPh>
    <rPh sb="29" eb="31">
      <t>ジュウナン</t>
    </rPh>
    <rPh sb="32" eb="34">
      <t>タイオウ</t>
    </rPh>
    <phoneticPr fontId="2"/>
  </si>
  <si>
    <t>可能性があるチームがあります。（例年、その場合は勝敗に関係なく順位を下にしています。）</t>
    <rPh sb="0" eb="3">
      <t>カノウセイ</t>
    </rPh>
    <rPh sb="16" eb="18">
      <t>レイネン</t>
    </rPh>
    <rPh sb="21" eb="23">
      <t>バアイ</t>
    </rPh>
    <rPh sb="24" eb="26">
      <t>ショウハイ</t>
    </rPh>
    <rPh sb="27" eb="29">
      <t>カンケイ</t>
    </rPh>
    <rPh sb="31" eb="33">
      <t>ジュンイ</t>
    </rPh>
    <rPh sb="34" eb="35">
      <t>シタ</t>
    </rPh>
    <phoneticPr fontId="2"/>
  </si>
  <si>
    <t>①人数の少ないチームはTOの回数を配慮しました。人数の多いチームは</t>
    <phoneticPr fontId="2"/>
  </si>
  <si>
    <t>②対戦時のユニフォームの色も配慮しましたが、配慮しきれていない場合もあります。</t>
    <rPh sb="12" eb="13">
      <t>イロ</t>
    </rPh>
    <rPh sb="14" eb="16">
      <t>ハイリョ</t>
    </rPh>
    <phoneticPr fontId="2"/>
  </si>
  <si>
    <t>③また、１日目の結果により、２日目以降のリーグが決まりますが、チーム状況を配慮して、</t>
    <phoneticPr fontId="2"/>
  </si>
  <si>
    <t>④人数が５人に満たない場合、怪我などのトラブルがあった場合には、３年生に出場してもらう</t>
    <rPh sb="1" eb="3">
      <t>ニンズウ</t>
    </rPh>
    <rPh sb="5" eb="6">
      <t>ヒト</t>
    </rPh>
    <rPh sb="7" eb="8">
      <t>ミ</t>
    </rPh>
    <rPh sb="11" eb="13">
      <t>バアイ</t>
    </rPh>
    <rPh sb="14" eb="16">
      <t>ケガ</t>
    </rPh>
    <rPh sb="27" eb="29">
      <t>バアイ</t>
    </rPh>
    <rPh sb="33" eb="35">
      <t>ネンセイ</t>
    </rPh>
    <rPh sb="36" eb="38">
      <t>シュツジョウ</t>
    </rPh>
    <phoneticPr fontId="2"/>
  </si>
  <si>
    <t>ご理解、ご協力ください。</t>
    <rPh sb="1" eb="3">
      <t>リカイ</t>
    </rPh>
    <rPh sb="5" eb="7">
      <t>キョウリョク</t>
    </rPh>
    <phoneticPr fontId="2"/>
  </si>
  <si>
    <t>11月2日（日）</t>
    <rPh sb="2" eb="3">
      <t>ガツ</t>
    </rPh>
    <rPh sb="4" eb="5">
      <t>ニチ</t>
    </rPh>
    <rPh sb="6" eb="7">
      <t>ニチ</t>
    </rPh>
    <phoneticPr fontId="2"/>
  </si>
  <si>
    <t>11月3日（祝）</t>
    <rPh sb="2" eb="3">
      <t>ガツ</t>
    </rPh>
    <rPh sb="4" eb="5">
      <t>ニチ</t>
    </rPh>
    <rPh sb="6" eb="7">
      <t>シュク</t>
    </rPh>
    <phoneticPr fontId="2"/>
  </si>
  <si>
    <t>ｂ１</t>
    <phoneticPr fontId="2"/>
  </si>
  <si>
    <t>ｂ２</t>
    <phoneticPr fontId="2"/>
  </si>
  <si>
    <t>b1</t>
    <phoneticPr fontId="2"/>
  </si>
  <si>
    <t>b2</t>
    <phoneticPr fontId="2"/>
  </si>
  <si>
    <t>b5</t>
    <phoneticPr fontId="2"/>
  </si>
  <si>
    <t>c1</t>
    <phoneticPr fontId="2"/>
  </si>
  <si>
    <t>d5</t>
    <phoneticPr fontId="2"/>
  </si>
  <si>
    <t>d1</t>
    <phoneticPr fontId="2"/>
  </si>
  <si>
    <t>d1</t>
    <phoneticPr fontId="2"/>
  </si>
  <si>
    <t>d2</t>
    <phoneticPr fontId="2"/>
  </si>
  <si>
    <t>d3</t>
    <phoneticPr fontId="2"/>
  </si>
  <si>
    <t>d4</t>
    <phoneticPr fontId="2"/>
  </si>
  <si>
    <t>d6</t>
    <phoneticPr fontId="2"/>
  </si>
  <si>
    <t>d6</t>
    <phoneticPr fontId="2"/>
  </si>
  <si>
    <t>Aブロック</t>
    <phoneticPr fontId="2"/>
  </si>
  <si>
    <t>a4</t>
    <phoneticPr fontId="2"/>
  </si>
  <si>
    <t>a5</t>
    <phoneticPr fontId="2"/>
  </si>
  <si>
    <t>a3</t>
    <phoneticPr fontId="2"/>
  </si>
  <si>
    <t>a1</t>
    <phoneticPr fontId="2"/>
  </si>
  <si>
    <t>a2</t>
    <phoneticPr fontId="2"/>
  </si>
  <si>
    <t>a3</t>
    <phoneticPr fontId="2"/>
  </si>
  <si>
    <t>総失点</t>
    <rPh sb="0" eb="1">
      <t>ソウ</t>
    </rPh>
    <rPh sb="1" eb="3">
      <t>シッテン</t>
    </rPh>
    <phoneticPr fontId="2"/>
  </si>
  <si>
    <t>得失
点差</t>
    <rPh sb="0" eb="2">
      <t>トクシツ</t>
    </rPh>
    <rPh sb="3" eb="5">
      <t>テンサ</t>
    </rPh>
    <phoneticPr fontId="2"/>
  </si>
  <si>
    <t>総
得点</t>
    <rPh sb="0" eb="1">
      <t>ソウ</t>
    </rPh>
    <rPh sb="2" eb="3">
      <t>トク</t>
    </rPh>
    <rPh sb="3" eb="4">
      <t>テン</t>
    </rPh>
    <phoneticPr fontId="2"/>
  </si>
  <si>
    <t>総
失点</t>
    <rPh sb="0" eb="1">
      <t>ソウ</t>
    </rPh>
    <rPh sb="2" eb="4">
      <t>シッテン</t>
    </rPh>
    <phoneticPr fontId="2"/>
  </si>
  <si>
    <t>Ｂ</t>
    <phoneticPr fontId="2"/>
  </si>
  <si>
    <t>Ａブロック</t>
    <phoneticPr fontId="2"/>
  </si>
  <si>
    <t>Ｂブロック</t>
    <phoneticPr fontId="2"/>
  </si>
  <si>
    <t>Ｃブロック</t>
    <phoneticPr fontId="2"/>
  </si>
  <si>
    <t>Ｄブロック</t>
    <phoneticPr fontId="2"/>
  </si>
  <si>
    <t>次のシートへ</t>
    <phoneticPr fontId="2"/>
  </si>
  <si>
    <t>⇒</t>
    <phoneticPr fontId="2"/>
  </si>
  <si>
    <t>休み</t>
    <phoneticPr fontId="2"/>
  </si>
  <si>
    <t>D</t>
    <phoneticPr fontId="2"/>
  </si>
  <si>
    <t>※入力は左下の三角形にして下さい。</t>
    <rPh sb="1" eb="3">
      <t>ニュウリョク</t>
    </rPh>
    <rPh sb="4" eb="6">
      <t>ヒダリシタ</t>
    </rPh>
    <rPh sb="7" eb="10">
      <t>サンカッケイ</t>
    </rPh>
    <rPh sb="13" eb="14">
      <t>クダ</t>
    </rPh>
    <phoneticPr fontId="2"/>
  </si>
  <si>
    <t>順位</t>
    <rPh sb="0" eb="1">
      <t>ジュン</t>
    </rPh>
    <rPh sb="1" eb="2">
      <t>イ</t>
    </rPh>
    <phoneticPr fontId="2"/>
  </si>
  <si>
    <t>２位</t>
    <rPh sb="1" eb="2">
      <t>イ</t>
    </rPh>
    <phoneticPr fontId="2"/>
  </si>
  <si>
    <t>３位</t>
    <rPh sb="1" eb="2">
      <t>イ</t>
    </rPh>
    <phoneticPr fontId="2"/>
  </si>
  <si>
    <t>４位</t>
    <rPh sb="1" eb="2">
      <t>イ</t>
    </rPh>
    <phoneticPr fontId="2"/>
  </si>
  <si>
    <t>11/3の試合</t>
    <phoneticPr fontId="2"/>
  </si>
  <si>
    <t>　位リーグ</t>
    <rPh sb="1" eb="2">
      <t>イ</t>
    </rPh>
    <phoneticPr fontId="2"/>
  </si>
  <si>
    <t>総得点</t>
    <rPh sb="0" eb="1">
      <t>ソウ</t>
    </rPh>
    <rPh sb="1" eb="2">
      <t>トク</t>
    </rPh>
    <rPh sb="2" eb="3">
      <t>テン</t>
    </rPh>
    <phoneticPr fontId="2"/>
  </si>
  <si>
    <t>得失点差</t>
    <rPh sb="0" eb="2">
      <t>トクシツ</t>
    </rPh>
    <rPh sb="2" eb="4">
      <t>テンサ</t>
    </rPh>
    <phoneticPr fontId="2"/>
  </si>
  <si>
    <t>５位</t>
    <rPh sb="1" eb="2">
      <t>イ</t>
    </rPh>
    <phoneticPr fontId="2"/>
  </si>
  <si>
    <t>６位</t>
    <rPh sb="1" eb="2">
      <t>イ</t>
    </rPh>
    <phoneticPr fontId="2"/>
  </si>
  <si>
    <t>７位</t>
    <rPh sb="1" eb="2">
      <t>イ</t>
    </rPh>
    <phoneticPr fontId="2"/>
  </si>
  <si>
    <t>８位</t>
    <rPh sb="1" eb="2">
      <t>イ</t>
    </rPh>
    <phoneticPr fontId="2"/>
  </si>
  <si>
    <t>９位</t>
    <rPh sb="1" eb="2">
      <t>イ</t>
    </rPh>
    <phoneticPr fontId="2"/>
  </si>
  <si>
    <t>１０位</t>
    <rPh sb="2" eb="3">
      <t>イ</t>
    </rPh>
    <phoneticPr fontId="2"/>
  </si>
  <si>
    <t>１２位</t>
    <rPh sb="2" eb="3">
      <t>イ</t>
    </rPh>
    <phoneticPr fontId="2"/>
  </si>
  <si>
    <t>１３位</t>
    <rPh sb="2" eb="3">
      <t>イ</t>
    </rPh>
    <phoneticPr fontId="2"/>
  </si>
  <si>
    <t>１４位</t>
    <rPh sb="2" eb="3">
      <t>イ</t>
    </rPh>
    <phoneticPr fontId="2"/>
  </si>
  <si>
    <t>１５位</t>
    <rPh sb="2" eb="3">
      <t>イ</t>
    </rPh>
    <phoneticPr fontId="2"/>
  </si>
  <si>
    <t>１６位</t>
    <rPh sb="2" eb="3">
      <t>イ</t>
    </rPh>
    <phoneticPr fontId="2"/>
  </si>
  <si>
    <t>１７位</t>
    <rPh sb="2" eb="3">
      <t>イ</t>
    </rPh>
    <phoneticPr fontId="2"/>
  </si>
  <si>
    <t>１８位</t>
    <rPh sb="2" eb="3">
      <t>イ</t>
    </rPh>
    <phoneticPr fontId="2"/>
  </si>
  <si>
    <t>１９位</t>
    <rPh sb="2" eb="3">
      <t>イ</t>
    </rPh>
    <phoneticPr fontId="2"/>
  </si>
  <si>
    <t>２０位</t>
    <rPh sb="2" eb="3">
      <t>イ</t>
    </rPh>
    <phoneticPr fontId="2"/>
  </si>
  <si>
    <t>２１位</t>
    <rPh sb="2" eb="3">
      <t>イ</t>
    </rPh>
    <phoneticPr fontId="2"/>
  </si>
  <si>
    <t>フリガナも入力できます！！</t>
    <rPh sb="5" eb="7">
      <t>ニュウリョク</t>
    </rPh>
    <phoneticPr fontId="2"/>
  </si>
  <si>
    <t>２位</t>
    <phoneticPr fontId="2"/>
  </si>
  <si>
    <t>高校</t>
    <phoneticPr fontId="2"/>
  </si>
  <si>
    <t>優秀選手</t>
    <phoneticPr fontId="2"/>
  </si>
  <si>
    <t>４位</t>
    <phoneticPr fontId="2"/>
  </si>
  <si>
    <t>１１位</t>
    <phoneticPr fontId="2"/>
  </si>
  <si>
    <t>敢闘選手</t>
    <phoneticPr fontId="2"/>
  </si>
  <si>
    <t>※入力は左下の△にしてください！！</t>
    <rPh sb="1" eb="3">
      <t>ニュウリョク</t>
    </rPh>
    <rPh sb="4" eb="6">
      <t>ヒダリシタ</t>
    </rPh>
    <phoneticPr fontId="2"/>
  </si>
  <si>
    <t>上位（Ａグループ）トーナメント</t>
    <rPh sb="0" eb="1">
      <t>ウエ</t>
    </rPh>
    <rPh sb="1" eb="2">
      <t>イ</t>
    </rPh>
    <phoneticPr fontId="2"/>
  </si>
  <si>
    <t>中位（Ｂグループ）トーナメント</t>
    <rPh sb="1" eb="2">
      <t>イ</t>
    </rPh>
    <phoneticPr fontId="2"/>
  </si>
  <si>
    <t>下位（Ｃ）L</t>
    <phoneticPr fontId="2"/>
  </si>
  <si>
    <t>上位（Ａ）Ｔ</t>
    <rPh sb="0" eb="2">
      <t>ジョウイ</t>
    </rPh>
    <phoneticPr fontId="2"/>
  </si>
  <si>
    <t>下位（Ｃグループ）リーグ戦表</t>
    <rPh sb="0" eb="1">
      <t>シタ</t>
    </rPh>
    <rPh sb="1" eb="2">
      <t>イ</t>
    </rPh>
    <rPh sb="12" eb="13">
      <t>セン</t>
    </rPh>
    <rPh sb="13" eb="14">
      <t>ヒョウ</t>
    </rPh>
    <phoneticPr fontId="2"/>
  </si>
  <si>
    <t>中位（Ｂ）T</t>
    <rPh sb="0" eb="2">
      <t>チュウイ</t>
    </rPh>
    <phoneticPr fontId="2"/>
  </si>
  <si>
    <t>ＨＰ</t>
    <phoneticPr fontId="2"/>
  </si>
  <si>
    <t>◎権藤</t>
    <rPh sb="1" eb="3">
      <t>ゴンドウ</t>
    </rPh>
    <phoneticPr fontId="2"/>
  </si>
  <si>
    <t>チーム</t>
    <phoneticPr fontId="2"/>
  </si>
  <si>
    <t>④最終日は、ＴＯの回数や条件に差があります。</t>
    <rPh sb="9" eb="11">
      <t>カイスウ</t>
    </rPh>
    <rPh sb="12" eb="14">
      <t>ジョウケン</t>
    </rPh>
    <rPh sb="15" eb="16">
      <t>サ</t>
    </rPh>
    <phoneticPr fontId="2"/>
  </si>
  <si>
    <t>１１月２日（日）</t>
    <rPh sb="6" eb="7">
      <t>ヒ</t>
    </rPh>
    <phoneticPr fontId="2"/>
  </si>
  <si>
    <t>１１月３日（祝）</t>
    <rPh sb="6" eb="7">
      <t>シュク</t>
    </rPh>
    <phoneticPr fontId="2"/>
  </si>
  <si>
    <t>１１月９日（日）</t>
    <rPh sb="4" eb="5">
      <t>ヒ</t>
    </rPh>
    <rPh sb="6" eb="7">
      <t>ヒ</t>
    </rPh>
    <phoneticPr fontId="2"/>
  </si>
  <si>
    <t>１１月１６日（日）</t>
    <rPh sb="5" eb="6">
      <t>ヒ</t>
    </rPh>
    <rPh sb="7" eb="8">
      <t>ヒ</t>
    </rPh>
    <phoneticPr fontId="2"/>
  </si>
  <si>
    <t>　各ピリオド、チームファール５回よりフリースロー（正規）</t>
    <rPh sb="1" eb="2">
      <t>カク</t>
    </rPh>
    <rPh sb="15" eb="16">
      <t>カイ</t>
    </rPh>
    <rPh sb="25" eb="27">
      <t>セイキ</t>
    </rPh>
    <phoneticPr fontId="2"/>
  </si>
  <si>
    <t>　個人ファール５回でファールアウト（正規）</t>
    <rPh sb="1" eb="3">
      <t>コジン</t>
    </rPh>
    <rPh sb="8" eb="9">
      <t>カイ</t>
    </rPh>
    <rPh sb="18" eb="20">
      <t>セイキ</t>
    </rPh>
    <phoneticPr fontId="2"/>
  </si>
  <si>
    <t>北かわち皐が丘</t>
    <rPh sb="0" eb="1">
      <t>キタ</t>
    </rPh>
    <rPh sb="4" eb="5">
      <t>ススム</t>
    </rPh>
    <rPh sb="6" eb="7">
      <t>オカ</t>
    </rPh>
    <phoneticPr fontId="2"/>
  </si>
  <si>
    <t>◎安部　山本　吉川</t>
    <rPh sb="1" eb="3">
      <t>アベ</t>
    </rPh>
    <rPh sb="4" eb="6">
      <t>ヤマモト</t>
    </rPh>
    <rPh sb="7" eb="9">
      <t>ヨシカワ</t>
    </rPh>
    <phoneticPr fontId="2"/>
  </si>
  <si>
    <t>◎下水流　松下　岡田</t>
    <rPh sb="1" eb="4">
      <t>シモヅル</t>
    </rPh>
    <rPh sb="5" eb="7">
      <t>マツシタ</t>
    </rPh>
    <rPh sb="8" eb="10">
      <t>オカダ</t>
    </rPh>
    <phoneticPr fontId="2"/>
  </si>
  <si>
    <t>◎梅市　梅村　米崎</t>
    <rPh sb="1" eb="2">
      <t>ウメ</t>
    </rPh>
    <rPh sb="2" eb="3">
      <t>イチ</t>
    </rPh>
    <rPh sb="4" eb="6">
      <t>ウメムラ</t>
    </rPh>
    <rPh sb="7" eb="8">
      <t>コメ</t>
    </rPh>
    <rPh sb="8" eb="9">
      <t>サキ</t>
    </rPh>
    <phoneticPr fontId="2"/>
  </si>
  <si>
    <t>◎藤井　常盤　乾　寺嶋　</t>
    <rPh sb="1" eb="3">
      <t>フジイ</t>
    </rPh>
    <rPh sb="4" eb="6">
      <t>トキワ</t>
    </rPh>
    <rPh sb="7" eb="8">
      <t>イヌイ</t>
    </rPh>
    <phoneticPr fontId="2"/>
  </si>
  <si>
    <t xml:space="preserve">   浦山　橘　各コーチ</t>
    <rPh sb="8" eb="9">
      <t>カク</t>
    </rPh>
    <phoneticPr fontId="2"/>
  </si>
  <si>
    <t>会計</t>
    <rPh sb="0" eb="2">
      <t>カイケイ</t>
    </rPh>
    <phoneticPr fontId="2"/>
  </si>
  <si>
    <t>懇親会</t>
    <rPh sb="0" eb="2">
      <t>コンシン</t>
    </rPh>
    <rPh sb="2" eb="3">
      <t>カイ</t>
    </rPh>
    <phoneticPr fontId="2"/>
  </si>
  <si>
    <t>A</t>
    <phoneticPr fontId="2"/>
  </si>
  <si>
    <t>B</t>
    <phoneticPr fontId="2"/>
  </si>
  <si>
    <t>B</t>
    <phoneticPr fontId="2"/>
  </si>
  <si>
    <t>A</t>
    <phoneticPr fontId="2"/>
  </si>
  <si>
    <t>不参加</t>
    <rPh sb="0" eb="3">
      <t>フサンカ</t>
    </rPh>
    <phoneticPr fontId="2"/>
  </si>
  <si>
    <t>⑥１・２日目が連続となる為、２日目の会場校となる学校の会場設営への負担や、生徒の体力面の負担を考え、</t>
    <rPh sb="4" eb="5">
      <t>ヒ</t>
    </rPh>
    <rPh sb="5" eb="6">
      <t>メ</t>
    </rPh>
    <rPh sb="7" eb="9">
      <t>レンゾク</t>
    </rPh>
    <rPh sb="12" eb="13">
      <t>タメ</t>
    </rPh>
    <rPh sb="15" eb="16">
      <t>ヒ</t>
    </rPh>
    <rPh sb="16" eb="17">
      <t>メ</t>
    </rPh>
    <rPh sb="18" eb="20">
      <t>カイジョウ</t>
    </rPh>
    <rPh sb="20" eb="21">
      <t>コウ</t>
    </rPh>
    <rPh sb="24" eb="26">
      <t>ガッコウ</t>
    </rPh>
    <rPh sb="27" eb="29">
      <t>カイジョウ</t>
    </rPh>
    <rPh sb="29" eb="31">
      <t>セツエイ</t>
    </rPh>
    <rPh sb="33" eb="35">
      <t>フタン</t>
    </rPh>
    <rPh sb="37" eb="39">
      <t>セイト</t>
    </rPh>
    <rPh sb="40" eb="42">
      <t>タイリョク</t>
    </rPh>
    <rPh sb="42" eb="43">
      <t>メン</t>
    </rPh>
    <rPh sb="44" eb="46">
      <t>フタン</t>
    </rPh>
    <rPh sb="47" eb="48">
      <t>カンガ</t>
    </rPh>
    <phoneticPr fontId="2"/>
  </si>
  <si>
    <t>　２日目の時程を例年より１時間遅れとしました。</t>
    <rPh sb="5" eb="6">
      <t>ジ</t>
    </rPh>
    <rPh sb="6" eb="7">
      <t>テイ</t>
    </rPh>
    <rPh sb="8" eb="10">
      <t>レイネン</t>
    </rPh>
    <rPh sb="13" eb="15">
      <t>ジカン</t>
    </rPh>
    <rPh sb="15" eb="16">
      <t>オク</t>
    </rPh>
    <phoneticPr fontId="2"/>
  </si>
  <si>
    <t>⑦試合結果により３日目の会場は、上位＋下位となるか、中位＋下位となるか変わります。</t>
    <phoneticPr fontId="2"/>
  </si>
  <si>
    <t>B</t>
    <phoneticPr fontId="2"/>
  </si>
  <si>
    <t>◎佐藤</t>
    <rPh sb="1" eb="3">
      <t>サトウ</t>
    </rPh>
    <phoneticPr fontId="2"/>
  </si>
  <si>
    <t>中間最終10/10、３年生参加？</t>
    <rPh sb="0" eb="2">
      <t>チュウカン</t>
    </rPh>
    <rPh sb="2" eb="4">
      <t>サイシュウ</t>
    </rPh>
    <rPh sb="11" eb="13">
      <t>ネンセイ</t>
    </rPh>
    <rPh sb="13" eb="15">
      <t>サンカ</t>
    </rPh>
    <phoneticPr fontId="2"/>
  </si>
  <si>
    <t>休　憩（３０分間）</t>
    <rPh sb="0" eb="1">
      <t>キュウ</t>
    </rPh>
    <rPh sb="2" eb="3">
      <t>イコイ</t>
    </rPh>
    <rPh sb="6" eb="7">
      <t>フン</t>
    </rPh>
    <rPh sb="7" eb="8">
      <t>カン</t>
    </rPh>
    <phoneticPr fontId="2"/>
  </si>
  <si>
    <t>　それに伴い昼休みの時間が遅くなるので、間の休憩時間を長くし、お昼ご飯は適宜取って頂けるようにしました。</t>
    <phoneticPr fontId="2"/>
  </si>
  <si>
    <t>　 浅尾　田中　山村</t>
    <rPh sb="2" eb="4">
      <t>アサオ</t>
    </rPh>
    <rPh sb="8" eb="10">
      <t>ヤマムラ</t>
    </rPh>
    <phoneticPr fontId="2"/>
  </si>
  <si>
    <t>C</t>
    <phoneticPr fontId="2"/>
  </si>
  <si>
    <t>B</t>
    <phoneticPr fontId="2"/>
  </si>
  <si>
    <t>b5</t>
    <phoneticPr fontId="2"/>
  </si>
  <si>
    <t>c5</t>
    <phoneticPr fontId="2"/>
  </si>
  <si>
    <t>c1</t>
    <phoneticPr fontId="2"/>
  </si>
  <si>
    <t>c2</t>
    <phoneticPr fontId="2"/>
  </si>
  <si>
    <t>c3</t>
    <phoneticPr fontId="2"/>
  </si>
  <si>
    <t>c4</t>
    <phoneticPr fontId="2"/>
  </si>
  <si>
    <t>c2</t>
    <phoneticPr fontId="2"/>
  </si>
  <si>
    <t>c4</t>
    <phoneticPr fontId="2"/>
  </si>
  <si>
    <t>c2</t>
    <phoneticPr fontId="2"/>
  </si>
  <si>
    <t>c5</t>
    <phoneticPr fontId="2"/>
  </si>
  <si>
    <t>c4</t>
    <phoneticPr fontId="2"/>
  </si>
  <si>
    <t>b2</t>
    <phoneticPr fontId="2"/>
  </si>
  <si>
    <t>C</t>
    <phoneticPr fontId="2"/>
  </si>
  <si>
    <t>C</t>
    <phoneticPr fontId="2"/>
  </si>
  <si>
    <t>中間最終10/15、10/26修旅翌日（１年のみ）</t>
    <rPh sb="0" eb="2">
      <t>チュウカン</t>
    </rPh>
    <rPh sb="2" eb="4">
      <t>サイシュウ</t>
    </rPh>
    <rPh sb="15" eb="16">
      <t>オサム</t>
    </rPh>
    <rPh sb="16" eb="17">
      <t>タビ</t>
    </rPh>
    <rPh sb="17" eb="19">
      <t>ヨクジツ</t>
    </rPh>
    <rPh sb="21" eb="22">
      <t>ネン</t>
    </rPh>
    <phoneticPr fontId="2"/>
  </si>
  <si>
    <t>⇒</t>
    <phoneticPr fontId="2"/>
  </si>
  <si>
    <t>A①</t>
    <phoneticPr fontId="2"/>
  </si>
  <si>
    <t>B①</t>
    <phoneticPr fontId="2"/>
  </si>
  <si>
    <t>①</t>
    <phoneticPr fontId="2"/>
  </si>
  <si>
    <t>②</t>
    <phoneticPr fontId="2"/>
  </si>
  <si>
    <t>③</t>
    <phoneticPr fontId="2"/>
  </si>
  <si>
    <t>④</t>
    <phoneticPr fontId="2"/>
  </si>
  <si>
    <t>⑤</t>
    <phoneticPr fontId="2"/>
  </si>
  <si>
    <t>⑥</t>
    <phoneticPr fontId="2"/>
  </si>
  <si>
    <t>⑦</t>
    <phoneticPr fontId="2"/>
  </si>
  <si>
    <t>上位（Ａ）T</t>
    <rPh sb="0" eb="2">
      <t>ジョウイ</t>
    </rPh>
    <phoneticPr fontId="2"/>
  </si>
  <si>
    <t>②</t>
    <phoneticPr fontId="2"/>
  </si>
  <si>
    <t>④</t>
    <phoneticPr fontId="2"/>
  </si>
  <si>
    <t>中位（Ｂ）Ｔ</t>
    <rPh sb="0" eb="2">
      <t>チュウイ</t>
    </rPh>
    <phoneticPr fontId="2"/>
  </si>
  <si>
    <t>下位（Ｃ）Ｌ</t>
    <rPh sb="0" eb="2">
      <t>カイ</t>
    </rPh>
    <phoneticPr fontId="2"/>
  </si>
  <si>
    <t>片付け（20分）・各校ミーティング（３分）⇒解散18:30頃</t>
    <rPh sb="0" eb="2">
      <t>カタヅ</t>
    </rPh>
    <rPh sb="6" eb="7">
      <t>フン</t>
    </rPh>
    <rPh sb="9" eb="10">
      <t>カク</t>
    </rPh>
    <rPh sb="10" eb="11">
      <t>コウ</t>
    </rPh>
    <rPh sb="19" eb="20">
      <t>フン</t>
    </rPh>
    <rPh sb="22" eb="24">
      <t>カイサン</t>
    </rPh>
    <rPh sb="29" eb="30">
      <t>ゴロ</t>
    </rPh>
    <phoneticPr fontId="2"/>
  </si>
  <si>
    <r>
      <t>両ブロック</t>
    </r>
    <r>
      <rPr>
        <sz val="14"/>
        <rFont val="HG丸ｺﾞｼｯｸM-PRO"/>
        <family val="3"/>
        <charset val="128"/>
      </rPr>
      <t>（10分－2分－10分）</t>
    </r>
    <rPh sb="0" eb="1">
      <t>リョウ</t>
    </rPh>
    <rPh sb="8" eb="9">
      <t>フン</t>
    </rPh>
    <rPh sb="11" eb="12">
      <t>フン</t>
    </rPh>
    <rPh sb="15" eb="16">
      <t>フン</t>
    </rPh>
    <phoneticPr fontId="2"/>
  </si>
  <si>
    <t>a1</t>
    <phoneticPr fontId="2"/>
  </si>
  <si>
    <t>１・２日目が連続となる為、２日目の会場校となる学校の会場設営への負担や、</t>
    <phoneticPr fontId="2"/>
  </si>
  <si>
    <t>　２日目の会場及び組合せは、１日目の試合の結果が出次第、早急に決めて両会場に連絡致します。</t>
    <rPh sb="2" eb="3">
      <t>ヒ</t>
    </rPh>
    <rPh sb="3" eb="4">
      <t>メ</t>
    </rPh>
    <rPh sb="5" eb="7">
      <t>カイジョウ</t>
    </rPh>
    <rPh sb="7" eb="8">
      <t>オヨ</t>
    </rPh>
    <rPh sb="9" eb="11">
      <t>クミアワ</t>
    </rPh>
    <rPh sb="15" eb="16">
      <t>ヒ</t>
    </rPh>
    <rPh sb="16" eb="17">
      <t>メ</t>
    </rPh>
    <rPh sb="18" eb="20">
      <t>シアイ</t>
    </rPh>
    <rPh sb="21" eb="23">
      <t>ケッカ</t>
    </rPh>
    <rPh sb="24" eb="27">
      <t>デシダイ</t>
    </rPh>
    <rPh sb="28" eb="30">
      <t>ソウキュウ</t>
    </rPh>
    <rPh sb="31" eb="32">
      <t>キ</t>
    </rPh>
    <rPh sb="34" eb="35">
      <t>リョウ</t>
    </rPh>
    <rPh sb="35" eb="37">
      <t>カイジョウ</t>
    </rPh>
    <rPh sb="38" eb="40">
      <t>レンラク</t>
    </rPh>
    <rPh sb="40" eb="41">
      <t>イタ</t>
    </rPh>
    <phoneticPr fontId="2"/>
  </si>
  <si>
    <r>
      <t>⑤</t>
    </r>
    <r>
      <rPr>
        <b/>
        <sz val="11"/>
        <color indexed="10"/>
        <rFont val="HG丸ｺﾞｼｯｸM-PRO"/>
        <family val="3"/>
        <charset val="128"/>
      </rPr>
      <t>２日目の会場及び組合せは、１日目の試合の結果が出次第、早急に決めて両会場に連絡致します。</t>
    </r>
    <rPh sb="2" eb="3">
      <t>ヒ</t>
    </rPh>
    <rPh sb="3" eb="4">
      <t>メ</t>
    </rPh>
    <rPh sb="5" eb="7">
      <t>カイジョウ</t>
    </rPh>
    <rPh sb="7" eb="8">
      <t>オヨ</t>
    </rPh>
    <rPh sb="9" eb="11">
      <t>クミアワ</t>
    </rPh>
    <rPh sb="15" eb="16">
      <t>ヒ</t>
    </rPh>
    <rPh sb="16" eb="17">
      <t>メ</t>
    </rPh>
    <rPh sb="18" eb="20">
      <t>シアイ</t>
    </rPh>
    <rPh sb="21" eb="23">
      <t>ケッカ</t>
    </rPh>
    <rPh sb="24" eb="27">
      <t>デシダイ</t>
    </rPh>
    <rPh sb="28" eb="30">
      <t>ソウキュウ</t>
    </rPh>
    <rPh sb="31" eb="32">
      <t>キ</t>
    </rPh>
    <rPh sb="34" eb="35">
      <t>リョウ</t>
    </rPh>
    <rPh sb="35" eb="37">
      <t>カイジョウ</t>
    </rPh>
    <rPh sb="38" eb="40">
      <t>レンラク</t>
    </rPh>
    <rPh sb="40" eb="41">
      <t>イタ</t>
    </rPh>
    <phoneticPr fontId="2"/>
  </si>
  <si>
    <r>
      <rPr>
        <sz val="10"/>
        <rFont val="HG丸ｺﾞｼｯｸM-PRO"/>
        <family val="3"/>
        <charset val="128"/>
      </rPr>
      <t>生徒の体力面の負担を考え、</t>
    </r>
    <r>
      <rPr>
        <b/>
        <sz val="10"/>
        <color indexed="10"/>
        <rFont val="HG丸ｺﾞｼｯｸM-PRO"/>
        <family val="3"/>
        <charset val="128"/>
      </rPr>
      <t>２日目の時程を例年より１時間遅れとしました。</t>
    </r>
    <phoneticPr fontId="2"/>
  </si>
  <si>
    <t>　Ａ・Ｂ・Ｃブロックは５チームリーグ、Ｄブロックは６チームリーグとなりました。</t>
    <phoneticPr fontId="2"/>
  </si>
  <si>
    <t>　Ｄブロックは、８分‐２分‐８分のハーフゲーム</t>
    <phoneticPr fontId="2"/>
  </si>
  <si>
    <t>　Ａ・Ｂ・Ｃブロックは、１０分-２分-１０分のハーフゲームです。</t>
    <phoneticPr fontId="2"/>
  </si>
  <si>
    <t>●Ｄブロックは６チームリーグなので、8分－2分－8分</t>
    <rPh sb="19" eb="20">
      <t>フン</t>
    </rPh>
    <rPh sb="22" eb="23">
      <t>フン</t>
    </rPh>
    <rPh sb="25" eb="26">
      <t>フン</t>
    </rPh>
    <phoneticPr fontId="2"/>
  </si>
  <si>
    <t>●Ａ・B・Ｃブロックは５チームリーグなので、10分－2分－10分</t>
    <rPh sb="24" eb="25">
      <t>フン</t>
    </rPh>
    <rPh sb="27" eb="28">
      <t>フン</t>
    </rPh>
    <rPh sb="31" eb="32">
      <t>フン</t>
    </rPh>
    <phoneticPr fontId="2"/>
  </si>
  <si>
    <t>d5</t>
    <phoneticPr fontId="2"/>
  </si>
  <si>
    <t>a2</t>
    <phoneticPr fontId="2"/>
  </si>
  <si>
    <t>b2</t>
    <phoneticPr fontId="2"/>
  </si>
  <si>
    <t>b5</t>
    <phoneticPr fontId="2"/>
  </si>
  <si>
    <t>ｂ１</t>
    <phoneticPr fontId="2"/>
  </si>
  <si>
    <t>d5</t>
    <phoneticPr fontId="2"/>
  </si>
  <si>
    <t>d2</t>
    <phoneticPr fontId="2"/>
  </si>
  <si>
    <t>d3</t>
    <phoneticPr fontId="2"/>
  </si>
  <si>
    <t>d4</t>
    <phoneticPr fontId="2"/>
  </si>
  <si>
    <t>a1</t>
    <phoneticPr fontId="2"/>
  </si>
  <si>
    <t>①</t>
    <phoneticPr fontId="2"/>
  </si>
  <si>
    <t>③</t>
    <phoneticPr fontId="2"/>
  </si>
  <si>
    <t>３日目（１１月９日）…香里丘・門真西</t>
    <rPh sb="11" eb="12">
      <t>カオリ</t>
    </rPh>
    <rPh sb="12" eb="13">
      <t>サト</t>
    </rPh>
    <rPh sb="13" eb="14">
      <t>オカ</t>
    </rPh>
    <rPh sb="15" eb="17">
      <t>カドマ</t>
    </rPh>
    <rPh sb="17" eb="18">
      <t>ニシ</t>
    </rPh>
    <phoneticPr fontId="2"/>
  </si>
  <si>
    <t>初日の結果や審判割当を考えて、組み替えますのでご了承ください。</t>
    <rPh sb="0" eb="2">
      <t>ショニチ</t>
    </rPh>
    <rPh sb="3" eb="5">
      <t>ケッカ</t>
    </rPh>
    <rPh sb="6" eb="8">
      <t>シンパン</t>
    </rPh>
    <rPh sb="8" eb="10">
      <t>ワリアテ</t>
    </rPh>
    <rPh sb="11" eb="12">
      <t>カンガ</t>
    </rPh>
    <rPh sb="15" eb="16">
      <t>ク</t>
    </rPh>
    <rPh sb="17" eb="18">
      <t>カ</t>
    </rPh>
    <rPh sb="24" eb="26">
      <t>リョウショウ</t>
    </rPh>
    <phoneticPr fontId="2"/>
  </si>
  <si>
    <t>　これも初日の結果や審判割当によって変わる可能性があります。</t>
    <rPh sb="4" eb="6">
      <t>ショニチ</t>
    </rPh>
    <rPh sb="10" eb="12">
      <t>シンパン</t>
    </rPh>
    <rPh sb="12" eb="14">
      <t>ワリアテ</t>
    </rPh>
    <phoneticPr fontId="2"/>
  </si>
  <si>
    <t>A③</t>
    <phoneticPr fontId="2"/>
  </si>
  <si>
    <t>B③</t>
    <phoneticPr fontId="2"/>
  </si>
  <si>
    <t>A④</t>
    <phoneticPr fontId="2"/>
  </si>
  <si>
    <t>B④</t>
    <phoneticPr fontId="2"/>
  </si>
  <si>
    <t>A⑥</t>
    <phoneticPr fontId="2"/>
  </si>
  <si>
    <t>B⑥</t>
    <phoneticPr fontId="2"/>
  </si>
  <si>
    <t>A②</t>
    <phoneticPr fontId="2"/>
  </si>
  <si>
    <t>B②</t>
    <phoneticPr fontId="2"/>
  </si>
  <si>
    <t>現段階では、昨年通り、上位＋下位、中位という組合せを考えています。</t>
    <rPh sb="6" eb="8">
      <t>サクネン</t>
    </rPh>
    <rPh sb="8" eb="9">
      <t>トオ</t>
    </rPh>
    <rPh sb="11" eb="13">
      <t>ジョウイ</t>
    </rPh>
    <rPh sb="14" eb="16">
      <t>カイ</t>
    </rPh>
    <rPh sb="17" eb="18">
      <t>ナカ</t>
    </rPh>
    <rPh sb="18" eb="19">
      <t>イ</t>
    </rPh>
    <rPh sb="22" eb="24">
      <t>クミアワ</t>
    </rPh>
    <phoneticPr fontId="2"/>
  </si>
  <si>
    <t>　昨年通り、現段階では上位＋下位、中位いう組合せを考えています。</t>
    <rPh sb="1" eb="3">
      <t>サクネン</t>
    </rPh>
    <rPh sb="3" eb="4">
      <t>トオ</t>
    </rPh>
    <rPh sb="6" eb="9">
      <t>ゲンダンカイ</t>
    </rPh>
    <rPh sb="14" eb="16">
      <t>カイ</t>
    </rPh>
    <rPh sb="17" eb="18">
      <t>ナカ</t>
    </rPh>
    <rPh sb="18" eb="19">
      <t>イ</t>
    </rPh>
    <rPh sb="21" eb="23">
      <t>クミアワ</t>
    </rPh>
    <phoneticPr fontId="2"/>
  </si>
  <si>
    <t>b3</t>
    <phoneticPr fontId="2"/>
  </si>
  <si>
    <t>b4</t>
    <phoneticPr fontId="2"/>
  </si>
  <si>
    <t>※予選・本戦共に、同点の場合は３分間の延長戦</t>
    <rPh sb="1" eb="3">
      <t>ヨセン</t>
    </rPh>
    <rPh sb="4" eb="5">
      <t>ホン</t>
    </rPh>
    <rPh sb="5" eb="6">
      <t>セン</t>
    </rPh>
    <rPh sb="6" eb="7">
      <t>トモ</t>
    </rPh>
    <rPh sb="9" eb="10">
      <t>ドウ</t>
    </rPh>
    <rPh sb="10" eb="11">
      <t>テン</t>
    </rPh>
    <rPh sb="12" eb="14">
      <t>バアイ</t>
    </rPh>
    <rPh sb="16" eb="18">
      <t>フンカン</t>
    </rPh>
    <rPh sb="19" eb="22">
      <t>エンチョウセン</t>
    </rPh>
    <phoneticPr fontId="2"/>
  </si>
  <si>
    <t>（ファール・ゴールについては、ハーフゲームは２Ｑの継続、フルゲームは４Ｑの継続）</t>
    <rPh sb="25" eb="27">
      <t>ケイゾク</t>
    </rPh>
    <rPh sb="37" eb="39">
      <t>ケイゾク</t>
    </rPh>
    <phoneticPr fontId="2"/>
  </si>
  <si>
    <t>（会場）</t>
    <rPh sb="1" eb="3">
      <t>カイジョウ</t>
    </rPh>
    <phoneticPr fontId="2"/>
  </si>
  <si>
    <t>２日目（１１月３日）…長尾・交野　（門真西は念のため予備会場とさせて頂きます）</t>
    <rPh sb="11" eb="13">
      <t>ナガオ</t>
    </rPh>
    <rPh sb="14" eb="16">
      <t>カタノ</t>
    </rPh>
    <rPh sb="18" eb="20">
      <t>カドマ</t>
    </rPh>
    <rPh sb="20" eb="21">
      <t>ニシ</t>
    </rPh>
    <rPh sb="22" eb="23">
      <t>ネン</t>
    </rPh>
    <rPh sb="26" eb="28">
      <t>ヨビ</t>
    </rPh>
    <rPh sb="28" eb="30">
      <t>カイジョウ</t>
    </rPh>
    <rPh sb="34" eb="35">
      <t>イタダ</t>
    </rPh>
    <phoneticPr fontId="2"/>
  </si>
  <si>
    <t>◎大西　武井　佐藤　那須</t>
    <rPh sb="4" eb="5">
      <t>タケ</t>
    </rPh>
    <rPh sb="5" eb="6">
      <t>イ</t>
    </rPh>
    <rPh sb="10" eb="12">
      <t>ナス</t>
    </rPh>
    <phoneticPr fontId="2"/>
  </si>
  <si>
    <t>◎中村　長戸</t>
    <rPh sb="1" eb="3">
      <t>ナカムラ</t>
    </rPh>
    <rPh sb="4" eb="5">
      <t>ナガ</t>
    </rPh>
    <rPh sb="5" eb="6">
      <t>ト</t>
    </rPh>
    <phoneticPr fontId="2"/>
  </si>
  <si>
    <t>ユニフォームに準ずるものを、極力着用して頂けるように、お願い致します。</t>
    <rPh sb="7" eb="8">
      <t>ジュン</t>
    </rPh>
    <rPh sb="14" eb="16">
      <t>キョクリョク</t>
    </rPh>
    <rPh sb="16" eb="18">
      <t>チャクヨウ</t>
    </rPh>
    <rPh sb="20" eb="21">
      <t>イタダ</t>
    </rPh>
    <rPh sb="28" eb="29">
      <t>ネガイ</t>
    </rPh>
    <rPh sb="30" eb="31">
      <t>タ</t>
    </rPh>
    <phoneticPr fontId="2"/>
  </si>
  <si>
    <t>試合が続くチームがある為、１０分間の休憩を取ります。</t>
    <rPh sb="0" eb="2">
      <t>シアイ</t>
    </rPh>
    <rPh sb="3" eb="4">
      <t>ツヅ</t>
    </rPh>
    <rPh sb="11" eb="12">
      <t>タメ</t>
    </rPh>
    <rPh sb="15" eb="16">
      <t>フン</t>
    </rPh>
    <rPh sb="16" eb="17">
      <t>カン</t>
    </rPh>
    <rPh sb="18" eb="20">
      <t>キュウケイ</t>
    </rPh>
    <rPh sb="21" eb="22">
      <t>ト</t>
    </rPh>
    <phoneticPr fontId="2"/>
  </si>
  <si>
    <t>最後に、優勝チームのキャプテンに全チームを代表して挨拶をしてもらいます。</t>
    <rPh sb="0" eb="2">
      <t>サイゴ</t>
    </rPh>
    <rPh sb="4" eb="6">
      <t>ユウショウ</t>
    </rPh>
    <rPh sb="16" eb="17">
      <t>ゼン</t>
    </rPh>
    <rPh sb="21" eb="23">
      <t>ダイヒョウ</t>
    </rPh>
    <rPh sb="25" eb="27">
      <t>アイサツ</t>
    </rPh>
    <phoneticPr fontId="2"/>
  </si>
  <si>
    <t>これをもって、各校キャプテンの顧問の先生への挨拶まわりを割愛したいと思います。</t>
    <rPh sb="7" eb="8">
      <t>カク</t>
    </rPh>
    <rPh sb="8" eb="9">
      <t>コウ</t>
    </rPh>
    <rPh sb="15" eb="17">
      <t>コモン</t>
    </rPh>
    <rPh sb="18" eb="20">
      <t>センセイ</t>
    </rPh>
    <rPh sb="22" eb="24">
      <t>アイサツ</t>
    </rPh>
    <rPh sb="28" eb="30">
      <t>カツアイ</t>
    </rPh>
    <rPh sb="34" eb="35">
      <t>オモ</t>
    </rPh>
    <phoneticPr fontId="2"/>
  </si>
  <si>
    <t>では、優勝チーム（　　　　　）高校のキャプテン、よろしくお願いします。</t>
    <rPh sb="3" eb="5">
      <t>ユウショウ</t>
    </rPh>
    <rPh sb="15" eb="17">
      <t>コウコウ</t>
    </rPh>
    <rPh sb="29" eb="30">
      <t>ネガ</t>
    </rPh>
    <phoneticPr fontId="2"/>
  </si>
</sst>
</file>

<file path=xl/styles.xml><?xml version="1.0" encoding="utf-8"?>
<styleSheet xmlns="http://schemas.openxmlformats.org/spreadsheetml/2006/main">
  <numFmts count="1">
    <numFmt numFmtId="6" formatCode="&quot;¥&quot;#,##0;[Red]&quot;¥&quot;\-#,##0"/>
  </numFmts>
  <fonts count="52">
    <font>
      <sz val="11"/>
      <name val="ＭＳ Ｐゴシック"/>
      <family val="3"/>
      <charset val="128"/>
    </font>
    <font>
      <sz val="11"/>
      <name val="ＭＳ Ｐゴシック"/>
      <family val="3"/>
      <charset val="128"/>
    </font>
    <font>
      <sz val="6"/>
      <name val="ＭＳ Ｐゴシック"/>
      <family val="3"/>
      <charset val="128"/>
    </font>
    <font>
      <sz val="20"/>
      <name val="HG丸ｺﾞｼｯｸM-PRO"/>
      <family val="3"/>
      <charset val="128"/>
    </font>
    <font>
      <sz val="16"/>
      <name val="HG丸ｺﾞｼｯｸM-PRO"/>
      <family val="3"/>
      <charset val="128"/>
    </font>
    <font>
      <sz val="12"/>
      <name val="HG丸ｺﾞｼｯｸM-PRO"/>
      <family val="3"/>
      <charset val="128"/>
    </font>
    <font>
      <sz val="18"/>
      <name val="HG丸ｺﾞｼｯｸM-PRO"/>
      <family val="3"/>
      <charset val="128"/>
    </font>
    <font>
      <sz val="14"/>
      <name val="HG丸ｺﾞｼｯｸM-PRO"/>
      <family val="3"/>
      <charset val="128"/>
    </font>
    <font>
      <sz val="11"/>
      <name val="HG丸ｺﾞｼｯｸM-PRO"/>
      <family val="3"/>
      <charset val="128"/>
    </font>
    <font>
      <b/>
      <sz val="18"/>
      <color indexed="60"/>
      <name val="HG丸ｺﾞｼｯｸM-PRO"/>
      <family val="3"/>
      <charset val="128"/>
    </font>
    <font>
      <b/>
      <sz val="18"/>
      <color indexed="62"/>
      <name val="HG丸ｺﾞｼｯｸM-PRO"/>
      <family val="3"/>
      <charset val="128"/>
    </font>
    <font>
      <b/>
      <sz val="18"/>
      <color indexed="58"/>
      <name val="HG丸ｺﾞｼｯｸM-PRO"/>
      <family val="3"/>
      <charset val="128"/>
    </font>
    <font>
      <b/>
      <sz val="11"/>
      <name val="HG丸ｺﾞｼｯｸM-PRO"/>
      <family val="3"/>
      <charset val="128"/>
    </font>
    <font>
      <b/>
      <sz val="11"/>
      <color indexed="58"/>
      <name val="HG丸ｺﾞｼｯｸM-PRO"/>
      <family val="3"/>
      <charset val="128"/>
    </font>
    <font>
      <b/>
      <sz val="11"/>
      <color indexed="10"/>
      <name val="HG丸ｺﾞｼｯｸM-PRO"/>
      <family val="3"/>
      <charset val="128"/>
    </font>
    <font>
      <sz val="10"/>
      <name val="HG丸ｺﾞｼｯｸM-PRO"/>
      <family val="3"/>
      <charset val="128"/>
    </font>
    <font>
      <b/>
      <sz val="14"/>
      <name val="HG丸ｺﾞｼｯｸM-PRO"/>
      <family val="3"/>
      <charset val="128"/>
    </font>
    <font>
      <b/>
      <sz val="14"/>
      <color indexed="56"/>
      <name val="HG丸ｺﾞｼｯｸM-PRO"/>
      <family val="3"/>
      <charset val="128"/>
    </font>
    <font>
      <b/>
      <sz val="14"/>
      <color indexed="16"/>
      <name val="HG丸ｺﾞｼｯｸM-PRO"/>
      <family val="3"/>
      <charset val="128"/>
    </font>
    <font>
      <b/>
      <sz val="11"/>
      <name val="ＭＳ Ｐゴシック"/>
      <family val="3"/>
      <charset val="128"/>
    </font>
    <font>
      <sz val="14"/>
      <color indexed="9"/>
      <name val="HG丸ｺﾞｼｯｸM-PRO"/>
      <family val="3"/>
      <charset val="128"/>
    </font>
    <font>
      <sz val="14"/>
      <color indexed="41"/>
      <name val="HG丸ｺﾞｼｯｸM-PRO"/>
      <family val="3"/>
      <charset val="128"/>
    </font>
    <font>
      <sz val="12"/>
      <color indexed="9"/>
      <name val="HG丸ｺﾞｼｯｸM-PRO"/>
      <family val="3"/>
      <charset val="128"/>
    </font>
    <font>
      <sz val="8"/>
      <name val="HG丸ｺﾞｼｯｸM-PRO"/>
      <family val="3"/>
      <charset val="128"/>
    </font>
    <font>
      <b/>
      <sz val="12"/>
      <color indexed="58"/>
      <name val="HG丸ｺﾞｼｯｸM-PRO"/>
      <family val="3"/>
      <charset val="128"/>
    </font>
    <font>
      <sz val="14"/>
      <color indexed="8"/>
      <name val="HG丸ｺﾞｼｯｸM-PRO"/>
      <family val="3"/>
      <charset val="128"/>
    </font>
    <font>
      <sz val="11"/>
      <name val="ＭＳ ゴシック"/>
      <family val="3"/>
      <charset val="128"/>
    </font>
    <font>
      <b/>
      <sz val="24"/>
      <name val="ＭＳ Ｐゴシック"/>
      <family val="3"/>
      <charset val="128"/>
    </font>
    <font>
      <sz val="8"/>
      <name val="ＭＳ Ｐゴシック"/>
      <family val="3"/>
      <charset val="128"/>
    </font>
    <font>
      <sz val="11"/>
      <name val="ＤＦ特太ゴシック体"/>
      <family val="3"/>
      <charset val="128"/>
    </font>
    <font>
      <sz val="14"/>
      <name val="ＭＳ Ｐゴシック"/>
      <family val="3"/>
      <charset val="128"/>
    </font>
    <font>
      <sz val="9"/>
      <name val="ＭＳ Ｐゴシック"/>
      <family val="3"/>
      <charset val="128"/>
    </font>
    <font>
      <sz val="10"/>
      <name val="ＭＳ Ｐゴシック"/>
      <family val="3"/>
      <charset val="128"/>
    </font>
    <font>
      <b/>
      <sz val="16"/>
      <name val="HG丸ｺﾞｼｯｸM-PRO"/>
      <family val="3"/>
      <charset val="128"/>
    </font>
    <font>
      <b/>
      <sz val="12"/>
      <color indexed="10"/>
      <name val="HG丸ｺﾞｼｯｸM-PRO"/>
      <family val="3"/>
      <charset val="128"/>
    </font>
    <font>
      <sz val="14"/>
      <color indexed="9"/>
      <name val="HG丸ｺﾞｼｯｸM-PRO"/>
      <family val="3"/>
      <charset val="128"/>
    </font>
    <font>
      <sz val="10.5"/>
      <color indexed="10"/>
      <name val="HG丸ｺﾞｼｯｸM-PRO"/>
      <family val="3"/>
      <charset val="128"/>
    </font>
    <font>
      <sz val="14"/>
      <color indexed="27"/>
      <name val="HG丸ｺﾞｼｯｸM-PRO"/>
      <family val="3"/>
      <charset val="128"/>
    </font>
    <font>
      <b/>
      <sz val="18"/>
      <color indexed="10"/>
      <name val="HG丸ｺﾞｼｯｸM-PRO"/>
      <family val="3"/>
      <charset val="128"/>
    </font>
    <font>
      <b/>
      <sz val="12"/>
      <name val="HG丸ｺﾞｼｯｸM-PRO"/>
      <family val="3"/>
      <charset val="128"/>
    </font>
    <font>
      <b/>
      <sz val="11"/>
      <color indexed="10"/>
      <name val="HG丸ｺﾞｼｯｸM-PRO"/>
      <family val="3"/>
      <charset val="128"/>
    </font>
    <font>
      <sz val="9"/>
      <name val="HG丸ｺﾞｼｯｸM-PRO"/>
      <family val="3"/>
      <charset val="128"/>
    </font>
    <font>
      <i/>
      <sz val="11"/>
      <name val="HG丸ｺﾞｼｯｸM-PRO"/>
      <family val="3"/>
      <charset val="128"/>
    </font>
    <font>
      <sz val="7"/>
      <name val="ＭＳ Ｐゴシック"/>
      <family val="3"/>
      <charset val="128"/>
    </font>
    <font>
      <sz val="22"/>
      <name val="HG丸ｺﾞｼｯｸM-PRO"/>
      <family val="3"/>
      <charset val="128"/>
    </font>
    <font>
      <b/>
      <sz val="22"/>
      <name val="HG丸ｺﾞｼｯｸM-PRO"/>
      <family val="3"/>
      <charset val="128"/>
    </font>
    <font>
      <sz val="26"/>
      <name val="HG丸ｺﾞｼｯｸM-PRO"/>
      <family val="3"/>
      <charset val="128"/>
    </font>
    <font>
      <sz val="28"/>
      <name val="HG丸ｺﾞｼｯｸM-PRO"/>
      <family val="3"/>
      <charset val="128"/>
    </font>
    <font>
      <b/>
      <sz val="10"/>
      <color indexed="10"/>
      <name val="HG丸ｺﾞｼｯｸM-PRO"/>
      <family val="3"/>
      <charset val="128"/>
    </font>
    <font>
      <b/>
      <sz val="11"/>
      <color rgb="FFFF0000"/>
      <name val="HG丸ｺﾞｼｯｸM-PRO"/>
      <family val="3"/>
      <charset val="128"/>
    </font>
    <font>
      <b/>
      <sz val="10"/>
      <color rgb="FFFF0000"/>
      <name val="HG丸ｺﾞｼｯｸM-PRO"/>
      <family val="3"/>
      <charset val="128"/>
    </font>
    <font>
      <sz val="10"/>
      <color rgb="FFFF0000"/>
      <name val="HG丸ｺﾞｼｯｸM-PRO"/>
      <family val="3"/>
      <charset val="128"/>
    </font>
  </fonts>
  <fills count="20">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46"/>
        <bgColor indexed="64"/>
      </patternFill>
    </fill>
    <fill>
      <patternFill patternType="solid">
        <fgColor indexed="22"/>
        <bgColor indexed="64"/>
      </patternFill>
    </fill>
    <fill>
      <patternFill patternType="solid">
        <fgColor indexed="42"/>
        <bgColor indexed="64"/>
      </patternFill>
    </fill>
    <fill>
      <patternFill patternType="solid">
        <fgColor indexed="45"/>
        <bgColor indexed="64"/>
      </patternFill>
    </fill>
    <fill>
      <patternFill patternType="solid">
        <fgColor indexed="13"/>
        <bgColor indexed="64"/>
      </patternFill>
    </fill>
    <fill>
      <patternFill patternType="solid">
        <fgColor indexed="52"/>
        <bgColor indexed="64"/>
      </patternFill>
    </fill>
    <fill>
      <patternFill patternType="solid">
        <fgColor indexed="44"/>
        <bgColor indexed="64"/>
      </patternFill>
    </fill>
    <fill>
      <patternFill patternType="solid">
        <fgColor theme="6" tint="0.79998168889431442"/>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8" tint="0.59999389629810485"/>
        <bgColor indexed="64"/>
      </patternFill>
    </fill>
  </fills>
  <borders count="135">
    <border>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right/>
      <top style="dotted">
        <color indexed="64"/>
      </top>
      <bottom style="thin">
        <color indexed="64"/>
      </bottom>
      <diagonal/>
    </border>
    <border>
      <left/>
      <right/>
      <top style="dotted">
        <color indexed="64"/>
      </top>
      <bottom style="medium">
        <color indexed="64"/>
      </bottom>
      <diagonal/>
    </border>
    <border>
      <left style="medium">
        <color indexed="64"/>
      </left>
      <right style="medium">
        <color indexed="64"/>
      </right>
      <top/>
      <bottom/>
      <diagonal/>
    </border>
    <border>
      <left/>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right/>
      <top/>
      <bottom style="dotted">
        <color indexed="64"/>
      </bottom>
      <diagonal/>
    </border>
    <border>
      <left style="medium">
        <color indexed="64"/>
      </left>
      <right style="medium">
        <color indexed="64"/>
      </right>
      <top style="dotted">
        <color indexed="64"/>
      </top>
      <bottom/>
      <diagonal/>
    </border>
    <border>
      <left/>
      <right/>
      <top style="dotted">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top style="medium">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diagonalDown="1">
      <left style="medium">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diagonalDown="1">
      <left style="thin">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right style="medium">
        <color indexed="64"/>
      </right>
      <top style="thin">
        <color indexed="64"/>
      </top>
      <bottom style="medium">
        <color indexed="64"/>
      </bottom>
      <diagonal style="thin">
        <color indexed="64"/>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medium">
        <color indexed="64"/>
      </right>
      <top style="medium">
        <color indexed="64"/>
      </top>
      <bottom style="double">
        <color indexed="64"/>
      </bottom>
      <diagonal/>
    </border>
    <border diagonalDown="1">
      <left/>
      <right style="thin">
        <color indexed="64"/>
      </right>
      <top style="thin">
        <color indexed="64"/>
      </top>
      <bottom style="medium">
        <color indexed="64"/>
      </bottom>
      <diagonal style="thin">
        <color indexed="64"/>
      </diagonal>
    </border>
    <border>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medium">
        <color indexed="64"/>
      </left>
      <right/>
      <top style="dotted">
        <color indexed="64"/>
      </top>
      <bottom style="thin">
        <color indexed="64"/>
      </bottom>
      <diagonal/>
    </border>
    <border>
      <left style="medium">
        <color indexed="64"/>
      </left>
      <right/>
      <top/>
      <bottom style="dotted">
        <color indexed="64"/>
      </bottom>
      <diagonal/>
    </border>
    <border>
      <left/>
      <right style="double">
        <color indexed="64"/>
      </right>
      <top style="thin">
        <color indexed="64"/>
      </top>
      <bottom style="medium">
        <color indexed="64"/>
      </bottom>
      <diagonal/>
    </border>
    <border>
      <left/>
      <right style="double">
        <color indexed="64"/>
      </right>
      <top style="thin">
        <color indexed="64"/>
      </top>
      <bottom style="thin">
        <color indexed="64"/>
      </bottom>
      <diagonal/>
    </border>
    <border>
      <left/>
      <right style="double">
        <color indexed="64"/>
      </right>
      <top style="medium">
        <color indexed="64"/>
      </top>
      <bottom style="double">
        <color indexed="64"/>
      </bottom>
      <diagonal/>
    </border>
    <border>
      <left/>
      <right style="double">
        <color indexed="64"/>
      </right>
      <top/>
      <bottom style="thin">
        <color indexed="64"/>
      </bottom>
      <diagonal/>
    </border>
    <border>
      <left style="medium">
        <color indexed="64"/>
      </left>
      <right/>
      <top style="double">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2">
    <xf numFmtId="0" fontId="0" fillId="0" borderId="0">
      <alignment vertical="center"/>
    </xf>
    <xf numFmtId="6" fontId="1" fillId="0" borderId="0" applyFont="0" applyFill="0" applyBorder="0" applyAlignment="0" applyProtection="0">
      <alignment vertical="center"/>
    </xf>
  </cellStyleXfs>
  <cellXfs count="917">
    <xf numFmtId="0" fontId="0" fillId="0" borderId="0" xfId="0">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4" fillId="0" borderId="0" xfId="0" applyFont="1" applyAlignment="1">
      <alignment horizontal="center" vertical="center"/>
    </xf>
    <xf numFmtId="20" fontId="4" fillId="0" borderId="0" xfId="0" applyNumberFormat="1" applyFont="1" applyAlignment="1">
      <alignment horizontal="center" vertical="center"/>
    </xf>
    <xf numFmtId="0" fontId="5" fillId="0" borderId="0" xfId="0" applyFont="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xf>
    <xf numFmtId="0" fontId="8" fillId="0" borderId="0" xfId="0" applyFont="1" applyAlignment="1">
      <alignment horizontal="center" vertical="center"/>
    </xf>
    <xf numFmtId="0" fontId="8" fillId="0" borderId="0" xfId="0" applyFont="1">
      <alignment vertical="center"/>
    </xf>
    <xf numFmtId="0" fontId="8" fillId="0" borderId="0" xfId="0" applyFont="1" applyAlignment="1">
      <alignment horizontal="left" vertical="center"/>
    </xf>
    <xf numFmtId="0" fontId="8" fillId="2" borderId="0" xfId="0" applyFont="1" applyFill="1" applyAlignment="1">
      <alignment horizontal="center" vertical="center"/>
    </xf>
    <xf numFmtId="0" fontId="8" fillId="0" borderId="0" xfId="0" applyFont="1" applyFill="1" applyAlignment="1">
      <alignment horizontal="left" vertical="center"/>
    </xf>
    <xf numFmtId="0" fontId="12" fillId="0" borderId="0" xfId="0" applyFont="1" applyFill="1" applyAlignment="1">
      <alignment horizontal="left" vertical="center"/>
    </xf>
    <xf numFmtId="0" fontId="9" fillId="0" borderId="0" xfId="0" applyFont="1" applyFill="1" applyAlignment="1">
      <alignment horizontal="center" vertical="center"/>
    </xf>
    <xf numFmtId="0" fontId="11" fillId="0" borderId="0" xfId="0" applyFont="1" applyFill="1" applyAlignment="1">
      <alignment horizontal="center" vertical="center"/>
    </xf>
    <xf numFmtId="0" fontId="8" fillId="0" borderId="1" xfId="0" applyFont="1" applyBorder="1" applyAlignment="1">
      <alignment horizontal="center" vertical="center"/>
    </xf>
    <xf numFmtId="0" fontId="8" fillId="0" borderId="0" xfId="0" applyFont="1" applyBorder="1">
      <alignment vertical="center"/>
    </xf>
    <xf numFmtId="0" fontId="8" fillId="0" borderId="2" xfId="0" applyFont="1" applyBorder="1" applyAlignment="1">
      <alignment horizontal="center" vertical="center"/>
    </xf>
    <xf numFmtId="0" fontId="8" fillId="0" borderId="0" xfId="0" applyFont="1" applyBorder="1" applyAlignment="1">
      <alignment horizontal="center" vertical="center"/>
    </xf>
    <xf numFmtId="0" fontId="8" fillId="0" borderId="3" xfId="0" applyFont="1" applyBorder="1">
      <alignment vertical="center"/>
    </xf>
    <xf numFmtId="0" fontId="4" fillId="0" borderId="0" xfId="0" applyFont="1" applyAlignment="1">
      <alignment horizontal="left" vertical="center"/>
    </xf>
    <xf numFmtId="0" fontId="6" fillId="0" borderId="0" xfId="0" applyFont="1" applyAlignment="1">
      <alignment horizontal="center" vertical="center"/>
    </xf>
    <xf numFmtId="0" fontId="6" fillId="0" borderId="0" xfId="0" applyFont="1">
      <alignmen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14" fillId="2" borderId="0" xfId="0" applyFont="1" applyFill="1" applyAlignment="1">
      <alignment horizontal="left" vertical="center"/>
    </xf>
    <xf numFmtId="0" fontId="8" fillId="0" borderId="0" xfId="0" applyFont="1" applyFill="1" applyAlignment="1">
      <alignment horizontal="center" vertical="center"/>
    </xf>
    <xf numFmtId="0" fontId="5" fillId="0" borderId="0" xfId="0" applyFont="1">
      <alignment vertical="center"/>
    </xf>
    <xf numFmtId="0" fontId="7" fillId="0" borderId="0" xfId="0" applyFont="1">
      <alignment vertical="center"/>
    </xf>
    <xf numFmtId="0" fontId="15" fillId="0" borderId="0" xfId="0" applyFont="1" applyAlignment="1">
      <alignment horizontal="lef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19" fillId="0" borderId="0" xfId="0" applyFont="1" applyBorder="1">
      <alignment vertical="center"/>
    </xf>
    <xf numFmtId="0" fontId="0" fillId="0" borderId="0" xfId="0" applyFill="1">
      <alignment vertical="center"/>
    </xf>
    <xf numFmtId="0" fontId="19" fillId="0" borderId="0" xfId="0" applyFont="1" applyAlignment="1">
      <alignment horizontal="center" vertical="center"/>
    </xf>
    <xf numFmtId="0" fontId="19" fillId="0" borderId="13" xfId="0" applyFont="1" applyBorder="1">
      <alignment vertical="center"/>
    </xf>
    <xf numFmtId="0" fontId="19" fillId="0" borderId="13" xfId="0" applyFont="1" applyFill="1" applyBorder="1">
      <alignment vertical="center"/>
    </xf>
    <xf numFmtId="0" fontId="19" fillId="0" borderId="0" xfId="0" applyFont="1" applyFill="1" applyBorder="1">
      <alignment vertical="center"/>
    </xf>
    <xf numFmtId="0" fontId="16" fillId="3" borderId="0" xfId="0" applyFont="1" applyFill="1" applyAlignment="1">
      <alignment horizontal="center" vertical="center"/>
    </xf>
    <xf numFmtId="0" fontId="16" fillId="2" borderId="0" xfId="0" applyFont="1" applyFill="1" applyAlignment="1">
      <alignment horizontal="center" vertical="center"/>
    </xf>
    <xf numFmtId="0" fontId="16" fillId="4" borderId="0" xfId="0" applyFont="1" applyFill="1" applyAlignment="1">
      <alignment horizontal="center" vertical="center"/>
    </xf>
    <xf numFmtId="0" fontId="16" fillId="5" borderId="0" xfId="0" applyFont="1" applyFill="1" applyAlignment="1">
      <alignment horizontal="center" vertical="center"/>
    </xf>
    <xf numFmtId="0" fontId="23" fillId="0" borderId="0" xfId="0" applyFont="1" applyAlignment="1">
      <alignment horizontal="center" vertical="center"/>
    </xf>
    <xf numFmtId="0" fontId="24" fillId="0" borderId="0" xfId="0" applyFont="1" applyFill="1" applyAlignment="1">
      <alignment horizontal="left" vertical="center"/>
    </xf>
    <xf numFmtId="20" fontId="4" fillId="0" borderId="0" xfId="0" applyNumberFormat="1" applyFont="1" applyAlignment="1">
      <alignment horizontal="left" vertical="center"/>
    </xf>
    <xf numFmtId="0" fontId="26" fillId="0" borderId="0" xfId="0" applyFont="1">
      <alignment vertical="center"/>
    </xf>
    <xf numFmtId="56" fontId="26" fillId="0" borderId="0" xfId="0" applyNumberFormat="1" applyFont="1">
      <alignment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56" fontId="0" fillId="0" borderId="16" xfId="0" applyNumberFormat="1" applyFont="1" applyFill="1" applyBorder="1" applyAlignment="1">
      <alignment horizontal="center" vertical="center"/>
    </xf>
    <xf numFmtId="0" fontId="0" fillId="0" borderId="14"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20" xfId="0" applyFont="1" applyFill="1" applyBorder="1" applyAlignment="1">
      <alignment horizontal="center" vertical="center"/>
    </xf>
    <xf numFmtId="0" fontId="0" fillId="0" borderId="21"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7" xfId="0" applyFont="1" applyBorder="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center" vertical="center"/>
    </xf>
    <xf numFmtId="0" fontId="0" fillId="0" borderId="23" xfId="0" applyFont="1" applyBorder="1" applyAlignment="1">
      <alignment horizontal="center" vertical="center"/>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24" xfId="0" applyFont="1" applyBorder="1" applyAlignment="1">
      <alignment horizontal="center" vertical="center"/>
    </xf>
    <xf numFmtId="0" fontId="0" fillId="0" borderId="0" xfId="0" applyFont="1">
      <alignment vertical="center"/>
    </xf>
    <xf numFmtId="0" fontId="0" fillId="0" borderId="0" xfId="0" applyFont="1" applyBorder="1">
      <alignment vertical="center"/>
    </xf>
    <xf numFmtId="0" fontId="0" fillId="0" borderId="16" xfId="0" applyFont="1" applyBorder="1">
      <alignment vertical="center"/>
    </xf>
    <xf numFmtId="0" fontId="30" fillId="0" borderId="0" xfId="0" applyFont="1">
      <alignment vertical="center"/>
    </xf>
    <xf numFmtId="0" fontId="30" fillId="0" borderId="8" xfId="0" applyFont="1" applyFill="1" applyBorder="1" applyAlignment="1">
      <alignment horizontal="center" vertical="center"/>
    </xf>
    <xf numFmtId="0" fontId="32" fillId="0" borderId="9"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11" xfId="0" applyFont="1" applyFill="1" applyBorder="1" applyAlignment="1">
      <alignment horizontal="center" vertical="center"/>
    </xf>
    <xf numFmtId="20" fontId="7" fillId="0" borderId="19" xfId="0" applyNumberFormat="1" applyFont="1" applyBorder="1" applyAlignment="1">
      <alignment horizontal="center" vertical="center"/>
    </xf>
    <xf numFmtId="0" fontId="4" fillId="0" borderId="16" xfId="0" applyFont="1" applyBorder="1" applyAlignment="1">
      <alignment horizontal="center" vertical="center"/>
    </xf>
    <xf numFmtId="20" fontId="8" fillId="0" borderId="0" xfId="0" applyNumberFormat="1" applyFont="1" applyBorder="1" applyAlignment="1">
      <alignment horizontal="center" vertical="center"/>
    </xf>
    <xf numFmtId="0" fontId="8" fillId="0" borderId="0" xfId="0" applyFont="1" applyBorder="1" applyAlignment="1">
      <alignment horizontal="left" vertical="center"/>
    </xf>
    <xf numFmtId="0" fontId="33" fillId="0" borderId="0" xfId="0" applyFont="1">
      <alignment vertical="center"/>
    </xf>
    <xf numFmtId="0" fontId="15" fillId="0" borderId="1" xfId="0"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Fill="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3" xfId="0" applyFont="1" applyBorder="1" applyAlignment="1">
      <alignment horizontal="center" vertical="center"/>
    </xf>
    <xf numFmtId="0" fontId="23" fillId="0" borderId="0" xfId="0" applyFont="1">
      <alignment vertical="center"/>
    </xf>
    <xf numFmtId="0" fontId="8" fillId="0" borderId="30" xfId="0" applyFont="1" applyBorder="1">
      <alignment vertical="center"/>
    </xf>
    <xf numFmtId="0" fontId="8" fillId="0" borderId="28" xfId="0" applyFont="1" applyBorder="1">
      <alignment vertical="center"/>
    </xf>
    <xf numFmtId="0" fontId="8" fillId="0" borderId="32" xfId="0" applyFont="1" applyBorder="1">
      <alignment vertical="center"/>
    </xf>
    <xf numFmtId="0" fontId="8" fillId="0" borderId="33" xfId="0" applyFont="1" applyBorder="1" applyAlignment="1">
      <alignment horizontal="center" vertical="center"/>
    </xf>
    <xf numFmtId="0" fontId="8" fillId="0" borderId="28" xfId="0" applyFont="1" applyFill="1" applyBorder="1" applyAlignment="1">
      <alignment horizontal="center" vertical="center"/>
    </xf>
    <xf numFmtId="0" fontId="5" fillId="3" borderId="0" xfId="0" applyFont="1" applyFill="1" applyAlignment="1">
      <alignment horizontal="center" vertical="center"/>
    </xf>
    <xf numFmtId="0" fontId="5" fillId="2" borderId="0" xfId="0" applyFont="1" applyFill="1" applyAlignment="1">
      <alignment horizontal="center" vertical="center"/>
    </xf>
    <xf numFmtId="0" fontId="5" fillId="4" borderId="0" xfId="0" applyFont="1" applyFill="1" applyBorder="1" applyAlignment="1">
      <alignment horizontal="center" vertical="center"/>
    </xf>
    <xf numFmtId="0" fontId="5" fillId="5" borderId="0" xfId="0" applyFont="1" applyFill="1" applyBorder="1" applyAlignment="1">
      <alignment horizontal="center" vertical="center"/>
    </xf>
    <xf numFmtId="0" fontId="5" fillId="3" borderId="0" xfId="0" applyFont="1" applyFill="1" applyBorder="1" applyAlignment="1">
      <alignment horizontal="center" vertical="center"/>
    </xf>
    <xf numFmtId="0" fontId="5" fillId="2" borderId="0" xfId="0" applyFont="1" applyFill="1" applyBorder="1" applyAlignment="1">
      <alignment horizontal="center" vertical="center"/>
    </xf>
    <xf numFmtId="0" fontId="5" fillId="5" borderId="0" xfId="0" applyFont="1" applyFill="1" applyAlignment="1">
      <alignment horizontal="center" vertical="center"/>
    </xf>
    <xf numFmtId="0" fontId="36" fillId="0" borderId="0" xfId="0" applyFont="1" applyAlignment="1">
      <alignment horizontal="left" vertical="center"/>
    </xf>
    <xf numFmtId="0" fontId="21" fillId="0" borderId="34" xfId="0" applyNumberFormat="1" applyFont="1" applyFill="1" applyBorder="1" applyAlignment="1">
      <alignment vertical="center" shrinkToFit="1"/>
    </xf>
    <xf numFmtId="0" fontId="25" fillId="0" borderId="28" xfId="0" applyNumberFormat="1" applyFont="1" applyFill="1" applyBorder="1" applyAlignment="1">
      <alignment horizontal="center" vertical="center" shrinkToFit="1"/>
    </xf>
    <xf numFmtId="0" fontId="21" fillId="0" borderId="28" xfId="0" applyNumberFormat="1" applyFont="1" applyFill="1" applyBorder="1" applyAlignment="1">
      <alignment vertical="center" shrinkToFit="1"/>
    </xf>
    <xf numFmtId="0" fontId="25" fillId="0" borderId="35" xfId="0" applyNumberFormat="1" applyFont="1" applyFill="1" applyBorder="1" applyAlignment="1">
      <alignment horizontal="center" vertical="center" shrinkToFit="1"/>
    </xf>
    <xf numFmtId="20" fontId="7" fillId="0" borderId="36" xfId="0" applyNumberFormat="1" applyFont="1" applyBorder="1" applyAlignment="1">
      <alignment horizontal="center" vertical="center"/>
    </xf>
    <xf numFmtId="20" fontId="7" fillId="0" borderId="37" xfId="0" applyNumberFormat="1" applyFont="1" applyBorder="1" applyAlignment="1">
      <alignment horizontal="center" vertical="center"/>
    </xf>
    <xf numFmtId="0" fontId="7" fillId="0" borderId="38" xfId="0" applyFont="1" applyFill="1" applyBorder="1" applyAlignment="1">
      <alignment horizontal="center" vertical="center" shrinkToFit="1"/>
    </xf>
    <xf numFmtId="0" fontId="20" fillId="0" borderId="38" xfId="0" applyFont="1" applyFill="1" applyBorder="1" applyAlignment="1">
      <alignment horizontal="center" vertical="center" shrinkToFit="1"/>
    </xf>
    <xf numFmtId="0" fontId="7" fillId="0" borderId="39" xfId="0" applyFont="1" applyFill="1" applyBorder="1" applyAlignment="1">
      <alignment horizontal="center" vertical="center" shrinkToFit="1"/>
    </xf>
    <xf numFmtId="0" fontId="22" fillId="0" borderId="40" xfId="0" applyFont="1" applyFill="1" applyBorder="1" applyAlignment="1">
      <alignment horizontal="center" vertical="center" shrinkToFit="1"/>
    </xf>
    <xf numFmtId="0" fontId="8" fillId="0" borderId="9" xfId="0" applyFont="1" applyFill="1" applyBorder="1" applyAlignment="1">
      <alignment horizontal="center" vertical="center"/>
    </xf>
    <xf numFmtId="0" fontId="12" fillId="6" borderId="8" xfId="0" applyFont="1" applyFill="1" applyBorder="1" applyAlignment="1">
      <alignment horizontal="center" vertical="center"/>
    </xf>
    <xf numFmtId="0" fontId="12" fillId="2" borderId="8" xfId="0" applyFont="1" applyFill="1" applyBorder="1" applyAlignment="1">
      <alignment horizontal="center" vertical="center"/>
    </xf>
    <xf numFmtId="0" fontId="12" fillId="7" borderId="8" xfId="0" applyFont="1" applyFill="1" applyBorder="1" applyAlignment="1">
      <alignment horizontal="center" vertical="center"/>
    </xf>
    <xf numFmtId="0" fontId="5" fillId="0" borderId="0" xfId="0" applyFont="1" applyAlignment="1">
      <alignment horizontal="left" vertical="center"/>
    </xf>
    <xf numFmtId="0" fontId="34" fillId="2" borderId="0" xfId="0" applyFont="1" applyFill="1" applyAlignment="1">
      <alignment horizontal="left" vertical="center"/>
    </xf>
    <xf numFmtId="0" fontId="34" fillId="2" borderId="0" xfId="0" applyFont="1" applyFill="1" applyAlignment="1">
      <alignment horizontal="center" vertical="center"/>
    </xf>
    <xf numFmtId="0" fontId="0" fillId="0" borderId="0" xfId="0" applyFill="1" applyAlignment="1">
      <alignment horizontal="center" vertical="center"/>
    </xf>
    <xf numFmtId="0" fontId="0" fillId="0" borderId="41" xfId="0" applyFont="1" applyFill="1" applyBorder="1" applyAlignment="1">
      <alignment horizontal="center" vertical="center"/>
    </xf>
    <xf numFmtId="0" fontId="8" fillId="0" borderId="31" xfId="0" applyFont="1" applyBorder="1">
      <alignment vertical="center"/>
    </xf>
    <xf numFmtId="0" fontId="8" fillId="0" borderId="4" xfId="0" applyFont="1" applyBorder="1">
      <alignment vertical="center"/>
    </xf>
    <xf numFmtId="0" fontId="8" fillId="0" borderId="33" xfId="0" applyFont="1" applyBorder="1">
      <alignment vertical="center"/>
    </xf>
    <xf numFmtId="0" fontId="8" fillId="0" borderId="20" xfId="0" applyFont="1" applyBorder="1">
      <alignment vertical="center"/>
    </xf>
    <xf numFmtId="0" fontId="23" fillId="0" borderId="0" xfId="0" applyFont="1" applyBorder="1">
      <alignment vertical="center"/>
    </xf>
    <xf numFmtId="0" fontId="5" fillId="0" borderId="0" xfId="0" applyFont="1" applyFill="1" applyBorder="1" applyAlignment="1">
      <alignment horizontal="center" vertical="center"/>
    </xf>
    <xf numFmtId="0" fontId="0" fillId="0" borderId="0" xfId="0" applyFont="1" applyFill="1" applyAlignment="1">
      <alignment horizontal="center" vertical="center"/>
    </xf>
    <xf numFmtId="0" fontId="21" fillId="8" borderId="34" xfId="0" applyNumberFormat="1" applyFont="1" applyFill="1" applyBorder="1" applyAlignment="1">
      <alignment vertical="center" shrinkToFit="1"/>
    </xf>
    <xf numFmtId="0" fontId="25" fillId="8" borderId="28" xfId="0" applyNumberFormat="1" applyFont="1" applyFill="1" applyBorder="1" applyAlignment="1">
      <alignment horizontal="center" vertical="center" shrinkToFit="1"/>
    </xf>
    <xf numFmtId="0" fontId="21" fillId="8" borderId="28" xfId="0" applyNumberFormat="1" applyFont="1" applyFill="1" applyBorder="1" applyAlignment="1">
      <alignment vertical="center" shrinkToFit="1"/>
    </xf>
    <xf numFmtId="0" fontId="25" fillId="8" borderId="35" xfId="0" applyNumberFormat="1" applyFont="1" applyFill="1" applyBorder="1" applyAlignment="1">
      <alignment horizontal="center" vertical="center" shrinkToFit="1"/>
    </xf>
    <xf numFmtId="0" fontId="7" fillId="8" borderId="38" xfId="0" applyFont="1" applyFill="1" applyBorder="1" applyAlignment="1">
      <alignment horizontal="center" vertical="center" shrinkToFit="1"/>
    </xf>
    <xf numFmtId="0" fontId="20" fillId="8" borderId="38" xfId="0" applyFont="1" applyFill="1" applyBorder="1" applyAlignment="1">
      <alignment horizontal="center" vertical="center" shrinkToFit="1"/>
    </xf>
    <xf numFmtId="0" fontId="22" fillId="8" borderId="40" xfId="0" applyFont="1" applyFill="1" applyBorder="1" applyAlignment="1">
      <alignment horizontal="center" vertical="center" shrinkToFit="1"/>
    </xf>
    <xf numFmtId="20" fontId="7" fillId="0" borderId="37" xfId="0" applyNumberFormat="1" applyFont="1" applyFill="1" applyBorder="1" applyAlignment="1">
      <alignment horizontal="center" vertical="center"/>
    </xf>
    <xf numFmtId="20" fontId="7" fillId="8" borderId="36" xfId="0" applyNumberFormat="1" applyFont="1" applyFill="1" applyBorder="1" applyAlignment="1">
      <alignment horizontal="center" vertical="center"/>
    </xf>
    <xf numFmtId="20" fontId="7" fillId="8" borderId="19" xfId="0" applyNumberFormat="1" applyFont="1" applyFill="1" applyBorder="1" applyAlignment="1">
      <alignment horizontal="center" vertical="center"/>
    </xf>
    <xf numFmtId="20" fontId="7" fillId="8" borderId="37" xfId="0" applyNumberFormat="1" applyFont="1" applyFill="1" applyBorder="1" applyAlignment="1">
      <alignment horizontal="center" vertical="center"/>
    </xf>
    <xf numFmtId="20" fontId="7" fillId="0" borderId="19" xfId="0" applyNumberFormat="1" applyFont="1" applyFill="1" applyBorder="1" applyAlignment="1">
      <alignment horizontal="center" vertical="center"/>
    </xf>
    <xf numFmtId="0" fontId="21" fillId="8" borderId="42" xfId="0" applyNumberFormat="1" applyFont="1" applyFill="1" applyBorder="1" applyAlignment="1">
      <alignment vertical="center" shrinkToFit="1"/>
    </xf>
    <xf numFmtId="0" fontId="25" fillId="8" borderId="29" xfId="0" applyNumberFormat="1" applyFont="1" applyFill="1" applyBorder="1" applyAlignment="1">
      <alignment horizontal="center" vertical="center" shrinkToFit="1"/>
    </xf>
    <xf numFmtId="0" fontId="21" fillId="8" borderId="29" xfId="0" applyNumberFormat="1" applyFont="1" applyFill="1" applyBorder="1" applyAlignment="1">
      <alignment vertical="center" shrinkToFit="1"/>
    </xf>
    <xf numFmtId="0" fontId="25" fillId="8" borderId="43" xfId="0" applyNumberFormat="1" applyFont="1" applyFill="1" applyBorder="1" applyAlignment="1">
      <alignment horizontal="center" vertical="center" shrinkToFit="1"/>
    </xf>
    <xf numFmtId="20" fontId="20" fillId="8" borderId="40" xfId="0" applyNumberFormat="1" applyFont="1" applyFill="1" applyBorder="1" applyAlignment="1">
      <alignment horizontal="center" vertical="center" shrinkToFit="1"/>
    </xf>
    <xf numFmtId="20" fontId="20" fillId="0" borderId="40" xfId="0" applyNumberFormat="1" applyFont="1" applyFill="1" applyBorder="1" applyAlignment="1">
      <alignment horizontal="center" vertical="center" shrinkToFit="1"/>
    </xf>
    <xf numFmtId="0" fontId="8" fillId="0" borderId="0" xfId="0" applyFont="1" applyFill="1" applyBorder="1" applyAlignment="1">
      <alignment horizontal="center" vertical="center"/>
    </xf>
    <xf numFmtId="0" fontId="39" fillId="0" borderId="0" xfId="0" applyFont="1" applyFill="1" applyAlignment="1">
      <alignment horizontal="center" vertical="center"/>
    </xf>
    <xf numFmtId="0" fontId="39" fillId="0" borderId="0" xfId="0" applyFont="1" applyFill="1" applyBorder="1" applyAlignment="1">
      <alignment horizontal="center" vertical="center"/>
    </xf>
    <xf numFmtId="0" fontId="40" fillId="0" borderId="0" xfId="0" applyFont="1">
      <alignment vertical="center"/>
    </xf>
    <xf numFmtId="0" fontId="7" fillId="0" borderId="3" xfId="0" applyFont="1" applyFill="1" applyBorder="1" applyAlignment="1">
      <alignment horizontal="center" vertical="center"/>
    </xf>
    <xf numFmtId="20" fontId="7" fillId="0" borderId="44" xfId="0" applyNumberFormat="1" applyFont="1" applyBorder="1" applyAlignment="1">
      <alignment horizontal="center" vertical="center"/>
    </xf>
    <xf numFmtId="0" fontId="7" fillId="0" borderId="28" xfId="0" applyFont="1" applyFill="1" applyBorder="1" applyAlignment="1">
      <alignment horizontal="center" vertical="center"/>
    </xf>
    <xf numFmtId="0" fontId="7" fillId="0" borderId="38" xfId="0" applyFont="1" applyFill="1" applyBorder="1" applyAlignment="1">
      <alignment horizontal="center" vertical="center"/>
    </xf>
    <xf numFmtId="0" fontId="7" fillId="0" borderId="0" xfId="0" applyFont="1" applyFill="1" applyBorder="1" applyAlignment="1">
      <alignment horizontal="center" vertical="center"/>
    </xf>
    <xf numFmtId="0" fontId="4" fillId="0" borderId="46" xfId="0" applyFont="1" applyBorder="1" applyAlignment="1">
      <alignment horizontal="center" vertical="center"/>
    </xf>
    <xf numFmtId="20" fontId="7" fillId="0" borderId="47" xfId="0" applyNumberFormat="1" applyFont="1" applyBorder="1" applyAlignment="1">
      <alignment horizontal="center" vertical="center"/>
    </xf>
    <xf numFmtId="0" fontId="7" fillId="0" borderId="48" xfId="0" applyFont="1" applyFill="1" applyBorder="1" applyAlignment="1">
      <alignment horizontal="center" vertical="center"/>
    </xf>
    <xf numFmtId="0" fontId="7" fillId="0" borderId="49" xfId="0" applyFont="1" applyBorder="1" applyAlignment="1">
      <alignment horizontal="center" vertical="center"/>
    </xf>
    <xf numFmtId="0" fontId="4" fillId="0" borderId="50" xfId="0" applyFont="1" applyBorder="1" applyAlignment="1">
      <alignment horizontal="center" vertical="center"/>
    </xf>
    <xf numFmtId="0" fontId="12" fillId="9" borderId="1" xfId="0" applyFont="1" applyFill="1" applyBorder="1" applyAlignment="1">
      <alignment horizontal="left" vertical="center"/>
    </xf>
    <xf numFmtId="0" fontId="12" fillId="9" borderId="51" xfId="0" applyFont="1" applyFill="1" applyBorder="1" applyAlignment="1">
      <alignment horizontal="left" vertical="center"/>
    </xf>
    <xf numFmtId="0" fontId="12" fillId="9" borderId="26" xfId="0" applyFont="1" applyFill="1" applyBorder="1" applyAlignment="1">
      <alignment horizontal="left" vertical="center"/>
    </xf>
    <xf numFmtId="0" fontId="12" fillId="9" borderId="31" xfId="0" applyFont="1" applyFill="1" applyBorder="1" applyAlignment="1">
      <alignment horizontal="left" vertical="center"/>
    </xf>
    <xf numFmtId="0" fontId="12" fillId="9" borderId="3" xfId="0" applyFont="1" applyFill="1" applyBorder="1" applyAlignment="1">
      <alignment horizontal="left" vertical="center"/>
    </xf>
    <xf numFmtId="0" fontId="12" fillId="9" borderId="30" xfId="0" applyFont="1" applyFill="1" applyBorder="1" applyAlignment="1">
      <alignment horizontal="left" vertical="center"/>
    </xf>
    <xf numFmtId="0" fontId="12" fillId="9" borderId="32" xfId="0" applyFont="1" applyFill="1" applyBorder="1" applyAlignment="1">
      <alignment horizontal="left" vertical="center"/>
    </xf>
    <xf numFmtId="0" fontId="12" fillId="9" borderId="28" xfId="0" applyFont="1" applyFill="1" applyBorder="1" applyAlignment="1">
      <alignment horizontal="left" vertical="center"/>
    </xf>
    <xf numFmtId="0" fontId="12" fillId="9" borderId="20" xfId="0" applyFont="1" applyFill="1" applyBorder="1" applyAlignment="1">
      <alignment horizontal="left" vertical="center"/>
    </xf>
    <xf numFmtId="0" fontId="12" fillId="10" borderId="1" xfId="0" applyFont="1" applyFill="1" applyBorder="1" applyAlignment="1">
      <alignment horizontal="left" vertical="center"/>
    </xf>
    <xf numFmtId="0" fontId="12" fillId="10" borderId="51" xfId="0" applyFont="1" applyFill="1" applyBorder="1" applyAlignment="1">
      <alignment horizontal="left" vertical="center"/>
    </xf>
    <xf numFmtId="0" fontId="12" fillId="10" borderId="26" xfId="0" applyFont="1" applyFill="1" applyBorder="1" applyAlignment="1">
      <alignment horizontal="left" vertical="center"/>
    </xf>
    <xf numFmtId="0" fontId="12" fillId="10" borderId="31" xfId="0" applyFont="1" applyFill="1" applyBorder="1" applyAlignment="1">
      <alignment horizontal="left" vertical="center"/>
    </xf>
    <xf numFmtId="0" fontId="13" fillId="10" borderId="3" xfId="0" applyFont="1" applyFill="1" applyBorder="1" applyAlignment="1">
      <alignment horizontal="left" vertical="center"/>
    </xf>
    <xf numFmtId="0" fontId="12" fillId="10" borderId="3" xfId="0" applyFont="1" applyFill="1" applyBorder="1" applyAlignment="1">
      <alignment horizontal="left" vertical="center"/>
    </xf>
    <xf numFmtId="0" fontId="8" fillId="10" borderId="30" xfId="0" applyFont="1" applyFill="1" applyBorder="1" applyAlignment="1">
      <alignment horizontal="left" vertical="center"/>
    </xf>
    <xf numFmtId="0" fontId="13" fillId="10" borderId="51" xfId="0" applyFont="1" applyFill="1" applyBorder="1" applyAlignment="1">
      <alignment horizontal="left" vertical="center"/>
    </xf>
    <xf numFmtId="0" fontId="8" fillId="10" borderId="26" xfId="0" applyFont="1" applyFill="1" applyBorder="1" applyAlignment="1">
      <alignment horizontal="left" vertical="center"/>
    </xf>
    <xf numFmtId="0" fontId="7" fillId="0" borderId="52" xfId="0" applyFont="1" applyFill="1" applyBorder="1" applyAlignment="1">
      <alignment horizontal="center" vertical="center"/>
    </xf>
    <xf numFmtId="20" fontId="7" fillId="0" borderId="53" xfId="0" applyNumberFormat="1" applyFont="1" applyBorder="1" applyAlignment="1">
      <alignment horizontal="center" vertical="center"/>
    </xf>
    <xf numFmtId="0" fontId="7" fillId="0" borderId="54" xfId="0" applyFont="1" applyFill="1" applyBorder="1" applyAlignment="1">
      <alignment horizontal="center" vertical="center"/>
    </xf>
    <xf numFmtId="20" fontId="7" fillId="0" borderId="55" xfId="0" applyNumberFormat="1" applyFont="1" applyBorder="1" applyAlignment="1">
      <alignment horizontal="center" vertical="center"/>
    </xf>
    <xf numFmtId="0" fontId="7" fillId="0" borderId="46" xfId="0" applyFont="1" applyBorder="1" applyAlignment="1">
      <alignment horizontal="center" vertical="center"/>
    </xf>
    <xf numFmtId="0" fontId="4" fillId="0" borderId="0" xfId="0" applyFont="1">
      <alignment vertical="center"/>
    </xf>
    <xf numFmtId="0" fontId="4" fillId="0" borderId="31" xfId="0" applyFont="1" applyBorder="1">
      <alignment vertical="center"/>
    </xf>
    <xf numFmtId="0" fontId="4" fillId="0" borderId="3" xfId="0" applyFont="1" applyBorder="1">
      <alignment vertical="center"/>
    </xf>
    <xf numFmtId="0" fontId="4" fillId="0" borderId="30" xfId="0" applyFont="1" applyBorder="1">
      <alignment vertical="center"/>
    </xf>
    <xf numFmtId="0" fontId="4" fillId="0" borderId="4" xfId="0" applyFont="1" applyBorder="1">
      <alignment vertical="center"/>
    </xf>
    <xf numFmtId="0" fontId="4" fillId="0" borderId="0" xfId="0" applyFont="1" applyBorder="1">
      <alignment vertical="center"/>
    </xf>
    <xf numFmtId="0" fontId="4" fillId="0" borderId="33" xfId="0" applyFont="1" applyBorder="1">
      <alignment vertical="center"/>
    </xf>
    <xf numFmtId="0" fontId="4" fillId="0" borderId="16" xfId="0" applyFont="1" applyBorder="1">
      <alignment vertical="center"/>
    </xf>
    <xf numFmtId="0" fontId="4" fillId="0" borderId="32" xfId="0" applyFont="1" applyBorder="1">
      <alignment vertical="center"/>
    </xf>
    <xf numFmtId="0" fontId="4" fillId="0" borderId="28" xfId="0" applyFont="1" applyBorder="1">
      <alignment vertical="center"/>
    </xf>
    <xf numFmtId="0" fontId="4" fillId="0" borderId="20" xfId="0" applyFont="1" applyBorder="1">
      <alignment vertical="center"/>
    </xf>
    <xf numFmtId="0" fontId="8" fillId="0" borderId="28" xfId="0" applyFont="1" applyBorder="1" applyAlignment="1">
      <alignment vertical="center"/>
    </xf>
    <xf numFmtId="0" fontId="8" fillId="0" borderId="0" xfId="0" applyFont="1" applyBorder="1" applyAlignment="1">
      <alignment vertical="center"/>
    </xf>
    <xf numFmtId="0" fontId="5" fillId="0" borderId="16" xfId="0" applyFont="1" applyBorder="1" applyAlignment="1">
      <alignment horizontal="center" vertical="center"/>
    </xf>
    <xf numFmtId="0" fontId="5" fillId="0" borderId="16" xfId="0" applyFont="1" applyBorder="1">
      <alignment vertical="center"/>
    </xf>
    <xf numFmtId="0" fontId="7" fillId="0" borderId="8" xfId="0" applyFont="1" applyBorder="1" applyAlignment="1">
      <alignment horizontal="center" vertical="center"/>
    </xf>
    <xf numFmtId="0" fontId="0" fillId="11" borderId="0" xfId="0" applyFill="1">
      <alignment vertical="center"/>
    </xf>
    <xf numFmtId="20" fontId="7" fillId="0" borderId="0" xfId="0" applyNumberFormat="1" applyFont="1" applyBorder="1" applyAlignment="1">
      <alignment horizontal="left" vertical="center"/>
    </xf>
    <xf numFmtId="0" fontId="5" fillId="0" borderId="44" xfId="0" applyFont="1" applyFill="1" applyBorder="1" applyAlignment="1">
      <alignment horizontal="center" vertical="center"/>
    </xf>
    <xf numFmtId="0" fontId="5" fillId="0" borderId="56"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50" xfId="0" applyFont="1" applyFill="1" applyBorder="1" applyAlignment="1">
      <alignment horizontal="center" vertical="center"/>
    </xf>
    <xf numFmtId="0" fontId="0" fillId="0" borderId="57" xfId="0" applyFont="1" applyBorder="1" applyAlignment="1">
      <alignment horizontal="center" vertical="center"/>
    </xf>
    <xf numFmtId="0" fontId="0" fillId="0" borderId="58" xfId="0" applyBorder="1" applyAlignment="1">
      <alignment horizontal="center" vertical="center"/>
    </xf>
    <xf numFmtId="0" fontId="8" fillId="0" borderId="13" xfId="0" applyFont="1" applyBorder="1" applyAlignment="1">
      <alignment vertical="center"/>
    </xf>
    <xf numFmtId="0" fontId="8" fillId="0" borderId="29" xfId="0" applyFont="1" applyBorder="1" applyAlignment="1">
      <alignment vertical="center"/>
    </xf>
    <xf numFmtId="0" fontId="8" fillId="0" borderId="12" xfId="0" applyFont="1" applyFill="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8" fillId="0" borderId="1" xfId="0" applyFont="1" applyBorder="1">
      <alignment vertical="center"/>
    </xf>
    <xf numFmtId="0" fontId="8" fillId="0" borderId="59" xfId="0" applyFont="1" applyBorder="1">
      <alignment vertical="center"/>
    </xf>
    <xf numFmtId="0" fontId="23" fillId="0" borderId="4" xfId="0" applyFont="1" applyBorder="1">
      <alignment vertical="center"/>
    </xf>
    <xf numFmtId="0" fontId="23" fillId="0" borderId="20" xfId="0" applyFont="1" applyBorder="1">
      <alignment vertical="center"/>
    </xf>
    <xf numFmtId="0" fontId="23" fillId="0" borderId="60" xfId="0" applyFont="1" applyBorder="1">
      <alignment vertical="center"/>
    </xf>
    <xf numFmtId="0" fontId="7" fillId="0" borderId="0" xfId="0" applyFont="1" applyAlignment="1">
      <alignment horizontal="center" vertical="center"/>
    </xf>
    <xf numFmtId="0" fontId="31" fillId="0" borderId="7" xfId="0" applyFont="1" applyBorder="1" applyAlignment="1">
      <alignment horizontal="center" vertical="center"/>
    </xf>
    <xf numFmtId="0" fontId="0" fillId="0" borderId="13" xfId="0" applyFont="1" applyBorder="1" applyAlignment="1">
      <alignment horizontal="center" vertical="center"/>
    </xf>
    <xf numFmtId="0" fontId="0" fillId="0" borderId="51" xfId="0" applyFont="1" applyBorder="1" applyAlignment="1">
      <alignment horizontal="center" vertical="center"/>
    </xf>
    <xf numFmtId="0" fontId="0" fillId="0" borderId="28" xfId="0" applyFont="1" applyBorder="1" applyAlignment="1">
      <alignment horizontal="center" vertical="center"/>
    </xf>
    <xf numFmtId="0" fontId="0" fillId="0" borderId="51" xfId="0" applyBorder="1" applyAlignment="1">
      <alignment horizontal="center" vertical="center"/>
    </xf>
    <xf numFmtId="0" fontId="0" fillId="0" borderId="1" xfId="0" applyBorder="1" applyAlignment="1">
      <alignment horizontal="center" vertical="center"/>
    </xf>
    <xf numFmtId="0" fontId="0" fillId="0" borderId="51" xfId="0" applyFont="1" applyFill="1" applyBorder="1" applyAlignment="1">
      <alignment horizontal="center" vertical="center"/>
    </xf>
    <xf numFmtId="0" fontId="0" fillId="0" borderId="61" xfId="0" applyFont="1" applyFill="1" applyBorder="1" applyAlignment="1">
      <alignment horizontal="center" vertical="center"/>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7" xfId="0" applyBorder="1" applyAlignment="1">
      <alignment horizontal="center" vertical="center"/>
    </xf>
    <xf numFmtId="0" fontId="0" fillId="0" borderId="32" xfId="0" applyFont="1" applyFill="1" applyBorder="1" applyAlignment="1">
      <alignment horizontal="left" vertical="center"/>
    </xf>
    <xf numFmtId="0" fontId="0" fillId="0" borderId="32" xfId="0" applyFill="1" applyBorder="1" applyAlignment="1">
      <alignment horizontal="left" vertical="center"/>
    </xf>
    <xf numFmtId="56" fontId="0" fillId="0" borderId="32" xfId="0" applyNumberFormat="1" applyFill="1" applyBorder="1" applyAlignment="1">
      <alignment horizontal="left" vertical="center"/>
    </xf>
    <xf numFmtId="0" fontId="0" fillId="0" borderId="1" xfId="0" applyFont="1" applyFill="1" applyBorder="1" applyAlignment="1">
      <alignment horizontal="left" vertical="center"/>
    </xf>
    <xf numFmtId="56" fontId="0" fillId="0" borderId="1" xfId="0" applyNumberFormat="1" applyFill="1" applyBorder="1" applyAlignment="1">
      <alignment horizontal="left" vertical="center"/>
    </xf>
    <xf numFmtId="0" fontId="0" fillId="0" borderId="4" xfId="0" applyFont="1" applyFill="1" applyBorder="1" applyAlignment="1">
      <alignment horizontal="left" vertical="center"/>
    </xf>
    <xf numFmtId="0" fontId="0" fillId="0" borderId="2" xfId="0" applyFont="1" applyFill="1" applyBorder="1" applyAlignment="1">
      <alignment horizontal="left" vertical="center"/>
    </xf>
    <xf numFmtId="0" fontId="0" fillId="0" borderId="23" xfId="0" applyFill="1" applyBorder="1" applyAlignment="1">
      <alignment horizontal="center" vertical="center"/>
    </xf>
    <xf numFmtId="0" fontId="0" fillId="0" borderId="1" xfId="0" applyFill="1" applyBorder="1" applyAlignment="1">
      <alignment horizontal="left" vertical="center"/>
    </xf>
    <xf numFmtId="0" fontId="0" fillId="0" borderId="16" xfId="0" applyBorder="1" applyAlignment="1">
      <alignment horizontal="center" vertical="center"/>
    </xf>
    <xf numFmtId="0" fontId="0" fillId="0" borderId="26" xfId="0" applyFill="1" applyBorder="1" applyAlignment="1">
      <alignment horizontal="center" vertical="center"/>
    </xf>
    <xf numFmtId="0" fontId="0" fillId="0" borderId="8" xfId="0" applyFill="1" applyBorder="1" applyAlignment="1">
      <alignment horizontal="center" vertical="center"/>
    </xf>
    <xf numFmtId="0" fontId="0" fillId="0" borderId="17" xfId="0" applyFill="1" applyBorder="1" applyAlignment="1">
      <alignment horizontal="center" vertical="center"/>
    </xf>
    <xf numFmtId="0" fontId="0" fillId="0" borderId="47" xfId="0" applyBorder="1" applyAlignment="1">
      <alignment horizontal="center" vertical="center"/>
    </xf>
    <xf numFmtId="0" fontId="0" fillId="0" borderId="21" xfId="0" applyFill="1" applyBorder="1" applyAlignment="1">
      <alignment horizontal="center" vertical="center"/>
    </xf>
    <xf numFmtId="0" fontId="43" fillId="0" borderId="32" xfId="0" applyFont="1" applyFill="1" applyBorder="1" applyAlignment="1">
      <alignment horizontal="left" vertical="center"/>
    </xf>
    <xf numFmtId="0" fontId="0" fillId="0" borderId="19" xfId="0" applyFill="1" applyBorder="1" applyAlignment="1">
      <alignment horizontal="center" vertical="center"/>
    </xf>
    <xf numFmtId="0" fontId="0" fillId="0" borderId="47" xfId="0" applyFill="1" applyBorder="1" applyAlignment="1">
      <alignment horizontal="center" vertical="center"/>
    </xf>
    <xf numFmtId="0" fontId="31" fillId="0" borderId="62" xfId="0" applyFont="1" applyFill="1" applyBorder="1" applyAlignment="1">
      <alignment horizontal="center" vertical="center"/>
    </xf>
    <xf numFmtId="0" fontId="31" fillId="0" borderId="63" xfId="0" applyFont="1" applyFill="1" applyBorder="1" applyAlignment="1">
      <alignment horizontal="center" vertical="center"/>
    </xf>
    <xf numFmtId="0" fontId="31" fillId="0" borderId="12" xfId="0" applyFont="1" applyFill="1" applyBorder="1" applyAlignment="1">
      <alignment horizontal="center" vertical="center"/>
    </xf>
    <xf numFmtId="0" fontId="31" fillId="0" borderId="17" xfId="0" applyFont="1" applyFill="1" applyBorder="1" applyAlignment="1">
      <alignment horizontal="center" vertical="center"/>
    </xf>
    <xf numFmtId="0" fontId="0" fillId="0" borderId="28" xfId="0" applyBorder="1" applyAlignment="1">
      <alignment horizontal="center" vertical="center"/>
    </xf>
    <xf numFmtId="0" fontId="28" fillId="0" borderId="1" xfId="0" applyFont="1" applyFill="1" applyBorder="1" applyAlignment="1">
      <alignment horizontal="left" vertical="center"/>
    </xf>
    <xf numFmtId="0" fontId="0" fillId="0" borderId="64" xfId="0" applyFill="1" applyBorder="1" applyAlignment="1">
      <alignment horizontal="center" vertical="center"/>
    </xf>
    <xf numFmtId="0" fontId="0" fillId="12" borderId="20" xfId="0" applyFill="1" applyBorder="1" applyAlignment="1">
      <alignment horizontal="center" vertical="center"/>
    </xf>
    <xf numFmtId="0" fontId="0" fillId="12" borderId="26" xfId="0" applyFill="1" applyBorder="1" applyAlignment="1">
      <alignment horizontal="center" vertical="center"/>
    </xf>
    <xf numFmtId="0" fontId="32" fillId="0" borderId="8" xfId="0" applyFont="1" applyFill="1" applyBorder="1" applyAlignment="1">
      <alignment horizontal="center" vertical="center"/>
    </xf>
    <xf numFmtId="0" fontId="0" fillId="0" borderId="28" xfId="0" applyFill="1" applyBorder="1" applyAlignment="1">
      <alignment horizontal="center" vertical="center"/>
    </xf>
    <xf numFmtId="0" fontId="0" fillId="0" borderId="51" xfId="0" applyFill="1" applyBorder="1" applyAlignment="1">
      <alignment horizontal="center" vertical="center"/>
    </xf>
    <xf numFmtId="0" fontId="0" fillId="13" borderId="8" xfId="0" applyFill="1" applyBorder="1" applyAlignment="1">
      <alignment horizontal="center" vertical="center"/>
    </xf>
    <xf numFmtId="0" fontId="0" fillId="14" borderId="8" xfId="0" applyFill="1" applyBorder="1" applyAlignment="1">
      <alignment horizontal="center" vertical="center"/>
    </xf>
    <xf numFmtId="0" fontId="0" fillId="15" borderId="8" xfId="0" applyFill="1" applyBorder="1" applyAlignment="1">
      <alignment horizontal="center" vertical="center"/>
    </xf>
    <xf numFmtId="56" fontId="0" fillId="0" borderId="15" xfId="0" applyNumberFormat="1" applyFill="1" applyBorder="1" applyAlignment="1">
      <alignment horizontal="center" vertical="center"/>
    </xf>
    <xf numFmtId="0" fontId="32" fillId="0" borderId="28" xfId="0" applyFont="1" applyFill="1" applyBorder="1" applyAlignment="1">
      <alignment horizontal="center" vertical="center"/>
    </xf>
    <xf numFmtId="0" fontId="0" fillId="16" borderId="17" xfId="0" applyFont="1" applyFill="1" applyBorder="1" applyAlignment="1">
      <alignment horizontal="center" vertical="center"/>
    </xf>
    <xf numFmtId="0" fontId="32" fillId="0" borderId="26" xfId="0" applyFont="1" applyFill="1" applyBorder="1" applyAlignment="1">
      <alignment horizontal="center" vertical="center"/>
    </xf>
    <xf numFmtId="0" fontId="0" fillId="17" borderId="17" xfId="0" applyFont="1" applyFill="1" applyBorder="1" applyAlignment="1">
      <alignment horizontal="center" vertical="center"/>
    </xf>
    <xf numFmtId="0" fontId="0" fillId="17" borderId="21" xfId="0" applyFill="1" applyBorder="1" applyAlignment="1">
      <alignment horizontal="center" vertical="center"/>
    </xf>
    <xf numFmtId="0" fontId="0" fillId="17" borderId="8" xfId="0" applyFill="1" applyBorder="1" applyAlignment="1">
      <alignment horizontal="center" vertical="center"/>
    </xf>
    <xf numFmtId="0" fontId="0" fillId="17" borderId="8" xfId="0" applyFont="1" applyFill="1" applyBorder="1" applyAlignment="1">
      <alignment horizontal="center" vertical="center"/>
    </xf>
    <xf numFmtId="0" fontId="0" fillId="12" borderId="0" xfId="0" applyFill="1">
      <alignment vertical="center"/>
    </xf>
    <xf numFmtId="0" fontId="15" fillId="0" borderId="0" xfId="0" applyFont="1" applyBorder="1" applyAlignment="1">
      <alignment horizontal="left" vertical="center"/>
    </xf>
    <xf numFmtId="0" fontId="8" fillId="0" borderId="32" xfId="0" applyFont="1" applyBorder="1" applyAlignment="1">
      <alignment horizontal="center" vertical="center"/>
    </xf>
    <xf numFmtId="0" fontId="8" fillId="0" borderId="34" xfId="0" applyFont="1" applyBorder="1" applyAlignment="1">
      <alignment horizontal="center" vertical="center"/>
    </xf>
    <xf numFmtId="0" fontId="0" fillId="0" borderId="65" xfId="0" applyFill="1" applyBorder="1" applyAlignment="1">
      <alignment horizontal="center" vertical="center"/>
    </xf>
    <xf numFmtId="0" fontId="0" fillId="0" borderId="61" xfId="0" applyFill="1" applyBorder="1" applyAlignment="1">
      <alignment horizontal="center" vertical="center"/>
    </xf>
    <xf numFmtId="0" fontId="32" fillId="0" borderId="32" xfId="0" applyFont="1" applyFill="1" applyBorder="1" applyAlignment="1">
      <alignment horizontal="left" vertical="center"/>
    </xf>
    <xf numFmtId="0" fontId="31" fillId="0" borderId="32" xfId="0" applyFont="1" applyFill="1" applyBorder="1" applyAlignment="1">
      <alignment horizontal="left" vertical="center"/>
    </xf>
    <xf numFmtId="0" fontId="49" fillId="0" borderId="0" xfId="0" applyFont="1">
      <alignment vertical="center"/>
    </xf>
    <xf numFmtId="0" fontId="7" fillId="12" borderId="48" xfId="0" applyFont="1" applyFill="1" applyBorder="1" applyAlignment="1">
      <alignment horizontal="center" vertical="center" shrinkToFit="1"/>
    </xf>
    <xf numFmtId="0" fontId="7" fillId="12" borderId="38" xfId="0" applyFont="1" applyFill="1" applyBorder="1" applyAlignment="1">
      <alignment horizontal="center" vertical="center" shrinkToFit="1"/>
    </xf>
    <xf numFmtId="0" fontId="7" fillId="12" borderId="39" xfId="0" applyFont="1" applyFill="1" applyBorder="1" applyAlignment="1">
      <alignment horizontal="center" vertical="center" shrinkToFit="1"/>
    </xf>
    <xf numFmtId="0" fontId="25" fillId="12" borderId="35" xfId="0" applyNumberFormat="1" applyFont="1" applyFill="1" applyBorder="1" applyAlignment="1">
      <alignment horizontal="center" vertical="center" shrinkToFit="1"/>
    </xf>
    <xf numFmtId="20" fontId="7" fillId="12" borderId="36" xfId="0" applyNumberFormat="1" applyFont="1" applyFill="1" applyBorder="1" applyAlignment="1">
      <alignment horizontal="center" vertical="center"/>
    </xf>
    <xf numFmtId="20" fontId="20" fillId="12" borderId="66" xfId="0" applyNumberFormat="1" applyFont="1" applyFill="1" applyBorder="1" applyAlignment="1">
      <alignment horizontal="center" vertical="center" shrinkToFit="1"/>
    </xf>
    <xf numFmtId="0" fontId="20" fillId="12" borderId="48" xfId="0" applyFont="1" applyFill="1" applyBorder="1" applyAlignment="1">
      <alignment horizontal="center" vertical="center" shrinkToFit="1"/>
    </xf>
    <xf numFmtId="0" fontId="7" fillId="12" borderId="67" xfId="0" applyFont="1" applyFill="1" applyBorder="1" applyAlignment="1">
      <alignment horizontal="center" vertical="center" shrinkToFit="1"/>
    </xf>
    <xf numFmtId="20" fontId="7" fillId="12" borderId="19" xfId="0" applyNumberFormat="1" applyFont="1" applyFill="1" applyBorder="1" applyAlignment="1">
      <alignment horizontal="center" vertical="center"/>
    </xf>
    <xf numFmtId="0" fontId="21" fillId="12" borderId="34" xfId="0" applyNumberFormat="1" applyFont="1" applyFill="1" applyBorder="1" applyAlignment="1">
      <alignment vertical="center" shrinkToFit="1"/>
    </xf>
    <xf numFmtId="0" fontId="25" fillId="12" borderId="28" xfId="0" applyNumberFormat="1" applyFont="1" applyFill="1" applyBorder="1" applyAlignment="1">
      <alignment horizontal="center" vertical="center" shrinkToFit="1"/>
    </xf>
    <xf numFmtId="0" fontId="21" fillId="12" borderId="28" xfId="0" applyNumberFormat="1" applyFont="1" applyFill="1" applyBorder="1" applyAlignment="1">
      <alignment vertical="center" shrinkToFit="1"/>
    </xf>
    <xf numFmtId="20" fontId="7" fillId="12" borderId="37" xfId="0" applyNumberFormat="1" applyFont="1" applyFill="1" applyBorder="1" applyAlignment="1">
      <alignment horizontal="center" vertical="center"/>
    </xf>
    <xf numFmtId="20" fontId="20" fillId="12" borderId="40" xfId="0" applyNumberFormat="1" applyFont="1" applyFill="1" applyBorder="1" applyAlignment="1">
      <alignment horizontal="center" vertical="center" shrinkToFit="1"/>
    </xf>
    <xf numFmtId="0" fontId="20" fillId="12" borderId="38" xfId="0" applyFont="1" applyFill="1" applyBorder="1" applyAlignment="1">
      <alignment horizontal="center" vertical="center" shrinkToFit="1"/>
    </xf>
    <xf numFmtId="0" fontId="22" fillId="12" borderId="66" xfId="0" applyFont="1" applyFill="1" applyBorder="1" applyAlignment="1">
      <alignment horizontal="center" vertical="center" shrinkToFit="1"/>
    </xf>
    <xf numFmtId="0" fontId="22" fillId="12" borderId="40" xfId="0" applyFont="1" applyFill="1" applyBorder="1" applyAlignment="1">
      <alignment horizontal="center" vertical="center" shrinkToFit="1"/>
    </xf>
    <xf numFmtId="0" fontId="5" fillId="0" borderId="68" xfId="0" applyFont="1" applyBorder="1" applyAlignment="1">
      <alignment horizontal="center" vertical="center"/>
    </xf>
    <xf numFmtId="0" fontId="8" fillId="0" borderId="18"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5" fillId="0" borderId="69" xfId="0" applyFont="1" applyBorder="1" applyAlignment="1">
      <alignment horizontal="center" vertical="center"/>
    </xf>
    <xf numFmtId="0" fontId="5" fillId="0" borderId="70" xfId="0" applyFont="1" applyBorder="1" applyAlignment="1">
      <alignment horizontal="center" vertical="center"/>
    </xf>
    <xf numFmtId="0" fontId="23" fillId="0" borderId="71" xfId="0" applyFont="1" applyBorder="1" applyAlignment="1">
      <alignment horizontal="center" vertical="center" wrapText="1"/>
    </xf>
    <xf numFmtId="0" fontId="23" fillId="0" borderId="72" xfId="0" applyFont="1" applyBorder="1" applyAlignment="1">
      <alignment horizontal="center" vertical="center" wrapText="1"/>
    </xf>
    <xf numFmtId="0" fontId="5" fillId="0" borderId="34" xfId="0" applyFont="1" applyBorder="1" applyAlignment="1">
      <alignment horizontal="center" vertical="center"/>
    </xf>
    <xf numFmtId="0" fontId="5" fillId="0" borderId="73" xfId="0" applyFont="1" applyBorder="1" applyAlignment="1">
      <alignment horizontal="center" vertical="center"/>
    </xf>
    <xf numFmtId="0" fontId="23" fillId="0" borderId="70" xfId="0" applyFont="1" applyBorder="1" applyAlignment="1">
      <alignment horizontal="center" vertical="center" wrapText="1"/>
    </xf>
    <xf numFmtId="0" fontId="23" fillId="0" borderId="0" xfId="0" applyFont="1" applyBorder="1" applyAlignment="1">
      <alignment horizontal="center" vertical="center" wrapText="1"/>
    </xf>
    <xf numFmtId="0" fontId="5" fillId="0" borderId="0" xfId="0" applyFont="1" applyBorder="1" applyAlignment="1">
      <alignment horizontal="center" vertical="center"/>
    </xf>
    <xf numFmtId="0" fontId="8" fillId="0" borderId="22" xfId="0" applyFont="1" applyFill="1" applyBorder="1" applyAlignment="1">
      <alignment horizontal="center" vertical="center"/>
    </xf>
    <xf numFmtId="0" fontId="5" fillId="0" borderId="74" xfId="0" applyFont="1" applyBorder="1" applyAlignment="1">
      <alignment horizontal="center" vertical="center"/>
    </xf>
    <xf numFmtId="0" fontId="23" fillId="0" borderId="69" xfId="0" applyFont="1" applyBorder="1" applyAlignment="1">
      <alignment horizontal="center" vertical="center" wrapText="1"/>
    </xf>
    <xf numFmtId="0" fontId="44" fillId="0" borderId="0" xfId="0" applyFont="1" applyBorder="1" applyAlignment="1">
      <alignment horizontal="right" vertical="center"/>
    </xf>
    <xf numFmtId="0" fontId="44" fillId="0" borderId="0" xfId="0" applyFont="1" applyAlignment="1">
      <alignment horizontal="right" vertical="center"/>
    </xf>
    <xf numFmtId="0" fontId="8" fillId="0" borderId="73" xfId="0" applyFont="1" applyBorder="1" applyAlignment="1">
      <alignment horizontal="center" vertical="center"/>
    </xf>
    <xf numFmtId="0" fontId="8" fillId="0" borderId="70" xfId="0" applyFont="1" applyBorder="1" applyAlignment="1">
      <alignment horizontal="center" vertical="center"/>
    </xf>
    <xf numFmtId="0" fontId="4" fillId="0" borderId="0" xfId="0" applyFont="1" applyAlignment="1">
      <alignment vertical="center"/>
    </xf>
    <xf numFmtId="0" fontId="4" fillId="12" borderId="50" xfId="0" applyFont="1" applyFill="1" applyBorder="1" applyAlignment="1">
      <alignment horizontal="center" vertical="center"/>
    </xf>
    <xf numFmtId="0" fontId="7" fillId="12" borderId="48" xfId="0" applyFont="1" applyFill="1" applyBorder="1" applyAlignment="1">
      <alignment horizontal="center" vertical="center"/>
    </xf>
    <xf numFmtId="0" fontId="5" fillId="12" borderId="50" xfId="0" applyFont="1" applyFill="1" applyBorder="1" applyAlignment="1">
      <alignment horizontal="center" vertical="center"/>
    </xf>
    <xf numFmtId="0" fontId="7" fillId="12" borderId="28" xfId="0" applyFont="1" applyFill="1" applyBorder="1" applyAlignment="1">
      <alignment horizontal="center" vertical="center"/>
    </xf>
    <xf numFmtId="0" fontId="5" fillId="12" borderId="19" xfId="0" applyFont="1" applyFill="1" applyBorder="1" applyAlignment="1">
      <alignment horizontal="center" vertical="center"/>
    </xf>
    <xf numFmtId="0" fontId="7" fillId="12" borderId="38" xfId="0" applyFont="1" applyFill="1" applyBorder="1" applyAlignment="1">
      <alignment horizontal="center" vertical="center"/>
    </xf>
    <xf numFmtId="0" fontId="5" fillId="12" borderId="44" xfId="0" applyFont="1" applyFill="1" applyBorder="1" applyAlignment="1">
      <alignment horizontal="center" vertical="center"/>
    </xf>
    <xf numFmtId="0" fontId="7" fillId="12" borderId="0" xfId="0" applyFont="1" applyFill="1" applyBorder="1" applyAlignment="1">
      <alignment horizontal="center" vertical="center"/>
    </xf>
    <xf numFmtId="0" fontId="5" fillId="12" borderId="56" xfId="0" applyFont="1" applyFill="1" applyBorder="1" applyAlignment="1">
      <alignment horizontal="center" vertical="center"/>
    </xf>
    <xf numFmtId="0" fontId="7" fillId="12" borderId="52" xfId="0" applyFont="1" applyFill="1" applyBorder="1" applyAlignment="1">
      <alignment horizontal="center" vertical="center"/>
    </xf>
    <xf numFmtId="0" fontId="7" fillId="12" borderId="54" xfId="0" applyFont="1" applyFill="1" applyBorder="1" applyAlignment="1">
      <alignment horizontal="center" vertical="center"/>
    </xf>
    <xf numFmtId="0" fontId="7" fillId="12" borderId="3" xfId="0" applyFont="1" applyFill="1" applyBorder="1" applyAlignment="1">
      <alignment horizontal="center" vertical="center"/>
    </xf>
    <xf numFmtId="0" fontId="7" fillId="12" borderId="46" xfId="0" applyFont="1" applyFill="1" applyBorder="1" applyAlignment="1">
      <alignment horizontal="center" vertical="center"/>
    </xf>
    <xf numFmtId="0" fontId="4" fillId="12" borderId="46" xfId="0" applyFont="1" applyFill="1" applyBorder="1" applyAlignment="1">
      <alignment horizontal="center" vertical="center"/>
    </xf>
    <xf numFmtId="0" fontId="8" fillId="0" borderId="32"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76" xfId="0" applyFont="1" applyBorder="1" applyAlignment="1">
      <alignment horizontal="center" vertical="center" wrapText="1"/>
    </xf>
    <xf numFmtId="0" fontId="8" fillId="0" borderId="77" xfId="0" applyFont="1" applyBorder="1" applyAlignment="1">
      <alignment horizontal="center" vertical="center" wrapText="1"/>
    </xf>
    <xf numFmtId="0" fontId="8" fillId="0" borderId="78"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9"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75" xfId="0" applyFont="1" applyBorder="1" applyAlignment="1">
      <alignment horizontal="center" vertical="center" wrapText="1"/>
    </xf>
    <xf numFmtId="0" fontId="15" fillId="0" borderId="76"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80" xfId="0" applyFont="1" applyBorder="1" applyAlignment="1">
      <alignment horizontal="center" vertical="center" wrapText="1"/>
    </xf>
    <xf numFmtId="0" fontId="15" fillId="0" borderId="18" xfId="0" applyFont="1" applyBorder="1" applyAlignment="1">
      <alignment horizontal="center" vertical="center"/>
    </xf>
    <xf numFmtId="0" fontId="15" fillId="0" borderId="32"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78"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81" xfId="0" applyFont="1" applyBorder="1" applyAlignment="1">
      <alignment horizontal="center" vertical="center" wrapText="1"/>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79" xfId="0" applyFont="1" applyBorder="1" applyAlignment="1">
      <alignment horizontal="center" vertical="center" wrapText="1"/>
    </xf>
    <xf numFmtId="0" fontId="15" fillId="0" borderId="61"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20" xfId="0" applyFont="1" applyBorder="1" applyAlignment="1">
      <alignment horizontal="center" vertical="center"/>
    </xf>
    <xf numFmtId="0" fontId="15" fillId="0" borderId="82" xfId="0" applyFont="1" applyBorder="1" applyAlignment="1">
      <alignment horizontal="center" vertical="center"/>
    </xf>
    <xf numFmtId="0" fontId="15" fillId="0" borderId="83" xfId="0" applyFont="1" applyBorder="1" applyAlignment="1">
      <alignment horizontal="center" vertical="center"/>
    </xf>
    <xf numFmtId="0" fontId="15" fillId="0" borderId="5" xfId="0" applyFont="1" applyBorder="1" applyAlignment="1">
      <alignment horizontal="center" vertical="center"/>
    </xf>
    <xf numFmtId="0" fontId="15" fillId="0" borderId="9" xfId="0" applyFont="1" applyFill="1" applyBorder="1" applyAlignment="1">
      <alignment horizontal="center" vertical="center"/>
    </xf>
    <xf numFmtId="0" fontId="0" fillId="0" borderId="0" xfId="0" applyFill="1" applyBorder="1" applyAlignment="1">
      <alignment horizontal="center" vertical="center"/>
    </xf>
    <xf numFmtId="56" fontId="31" fillId="0" borderId="15" xfId="0" applyNumberFormat="1" applyFont="1" applyFill="1" applyBorder="1" applyAlignment="1">
      <alignment horizontal="center" vertical="center"/>
    </xf>
    <xf numFmtId="0" fontId="0" fillId="15" borderId="0" xfId="0" applyFont="1" applyFill="1" applyAlignment="1">
      <alignment horizontal="center" vertical="center"/>
    </xf>
    <xf numFmtId="0" fontId="0" fillId="14" borderId="0" xfId="0" applyFont="1" applyFill="1" applyAlignment="1">
      <alignment horizontal="center" vertical="center"/>
    </xf>
    <xf numFmtId="56" fontId="31" fillId="0" borderId="16" xfId="0" applyNumberFormat="1" applyFont="1" applyFill="1" applyBorder="1" applyAlignment="1">
      <alignment horizontal="center" vertical="center"/>
    </xf>
    <xf numFmtId="0" fontId="0" fillId="15" borderId="0" xfId="0" applyFont="1" applyFill="1" applyBorder="1" applyAlignment="1">
      <alignment horizontal="center" vertical="center"/>
    </xf>
    <xf numFmtId="0" fontId="31" fillId="0" borderId="84" xfId="0" applyFont="1" applyFill="1" applyBorder="1" applyAlignment="1">
      <alignment horizontal="center" vertical="center"/>
    </xf>
    <xf numFmtId="0" fontId="0" fillId="0" borderId="81" xfId="0" applyFont="1" applyFill="1" applyBorder="1" applyAlignment="1">
      <alignment horizontal="center" vertical="center"/>
    </xf>
    <xf numFmtId="0" fontId="0" fillId="0" borderId="35" xfId="0" applyFont="1" applyFill="1" applyBorder="1" applyAlignment="1">
      <alignment horizontal="center" vertical="center"/>
    </xf>
    <xf numFmtId="0" fontId="32" fillId="0" borderId="81" xfId="0" applyFont="1" applyFill="1" applyBorder="1" applyAlignment="1">
      <alignment horizontal="center" vertical="center"/>
    </xf>
    <xf numFmtId="0" fontId="31" fillId="0" borderId="85" xfId="0" applyFont="1" applyFill="1" applyBorder="1" applyAlignment="1">
      <alignment horizontal="center" vertical="center"/>
    </xf>
    <xf numFmtId="0" fontId="31" fillId="0" borderId="86" xfId="0" applyFont="1" applyFill="1" applyBorder="1" applyAlignment="1">
      <alignment horizontal="center" vertical="center"/>
    </xf>
    <xf numFmtId="0" fontId="0" fillId="0" borderId="62" xfId="0" applyFont="1" applyFill="1" applyBorder="1" applyAlignment="1">
      <alignment horizontal="center" vertical="center"/>
    </xf>
    <xf numFmtId="0" fontId="0" fillId="0" borderId="18" xfId="0" applyFill="1" applyBorder="1" applyAlignment="1">
      <alignment horizontal="center" vertical="center"/>
    </xf>
    <xf numFmtId="0" fontId="32" fillId="0" borderId="22" xfId="0" applyFont="1" applyFill="1" applyBorder="1" applyAlignment="1">
      <alignment horizontal="left" vertical="center"/>
    </xf>
    <xf numFmtId="0" fontId="0" fillId="0" borderId="7" xfId="0" applyFill="1" applyBorder="1" applyAlignment="1">
      <alignment horizontal="center" vertical="center"/>
    </xf>
    <xf numFmtId="0" fontId="0" fillId="0" borderId="22" xfId="0" applyFill="1" applyBorder="1" applyAlignment="1">
      <alignment horizontal="left" vertical="center"/>
    </xf>
    <xf numFmtId="0" fontId="0" fillId="0" borderId="22" xfId="0" applyFont="1" applyFill="1" applyBorder="1" applyAlignment="1">
      <alignment horizontal="left" vertical="center"/>
    </xf>
    <xf numFmtId="0" fontId="31" fillId="0" borderId="22" xfId="0" applyFont="1" applyFill="1" applyBorder="1" applyAlignment="1">
      <alignment horizontal="left" vertical="center"/>
    </xf>
    <xf numFmtId="56" fontId="0" fillId="0" borderId="22" xfId="0" applyNumberFormat="1" applyFill="1" applyBorder="1" applyAlignment="1">
      <alignment horizontal="left" vertical="center"/>
    </xf>
    <xf numFmtId="0" fontId="0" fillId="0" borderId="9" xfId="0" applyFill="1" applyBorder="1" applyAlignment="1">
      <alignment horizontal="left" vertical="center"/>
    </xf>
    <xf numFmtId="0" fontId="0" fillId="0" borderId="9" xfId="0" applyFont="1" applyFill="1" applyBorder="1" applyAlignment="1">
      <alignment horizontal="left" vertical="center"/>
    </xf>
    <xf numFmtId="56" fontId="0" fillId="0" borderId="9" xfId="0" applyNumberFormat="1" applyFill="1" applyBorder="1" applyAlignment="1">
      <alignment horizontal="left" vertical="center"/>
    </xf>
    <xf numFmtId="0" fontId="0" fillId="0" borderId="63" xfId="0" applyFont="1" applyFill="1" applyBorder="1" applyAlignment="1">
      <alignment horizontal="left" vertical="center"/>
    </xf>
    <xf numFmtId="0" fontId="0" fillId="0" borderId="12" xfId="0" applyFont="1" applyFill="1" applyBorder="1" applyAlignment="1">
      <alignment horizontal="left" vertical="center"/>
    </xf>
    <xf numFmtId="56" fontId="32" fillId="0" borderId="14" xfId="0" applyNumberFormat="1" applyFont="1" applyFill="1" applyBorder="1" applyAlignment="1">
      <alignment horizontal="center" vertical="center"/>
    </xf>
    <xf numFmtId="56" fontId="32" fillId="0" borderId="17" xfId="0" applyNumberFormat="1" applyFont="1" applyFill="1" applyBorder="1" applyAlignment="1">
      <alignment horizontal="center" vertical="center"/>
    </xf>
    <xf numFmtId="0" fontId="32" fillId="0" borderId="17" xfId="0" applyFont="1" applyFill="1" applyBorder="1" applyAlignment="1">
      <alignment horizontal="center" vertical="center"/>
    </xf>
    <xf numFmtId="0" fontId="0" fillId="15" borderId="7" xfId="0" applyFill="1" applyBorder="1" applyAlignment="1">
      <alignment horizontal="center" vertical="center"/>
    </xf>
    <xf numFmtId="0" fontId="0" fillId="0" borderId="44" xfId="0" applyFont="1" applyBorder="1" applyAlignment="1">
      <alignment horizontal="center" vertical="center" wrapText="1"/>
    </xf>
    <xf numFmtId="0" fontId="0" fillId="14" borderId="0" xfId="0" applyFont="1" applyFill="1" applyBorder="1" applyAlignment="1">
      <alignment horizontal="center" vertical="center"/>
    </xf>
    <xf numFmtId="0" fontId="0" fillId="15" borderId="21" xfId="0" applyFill="1" applyBorder="1" applyAlignment="1">
      <alignment horizontal="center" vertical="center"/>
    </xf>
    <xf numFmtId="0" fontId="31" fillId="0" borderId="61" xfId="0" applyFont="1" applyFill="1" applyBorder="1" applyAlignment="1">
      <alignment horizontal="center" vertical="center"/>
    </xf>
    <xf numFmtId="0" fontId="0" fillId="18" borderId="0" xfId="0" applyFont="1" applyFill="1" applyAlignment="1">
      <alignment horizontal="center" vertical="center"/>
    </xf>
    <xf numFmtId="0" fontId="28" fillId="0" borderId="65" xfId="0" applyFont="1" applyBorder="1" applyAlignment="1">
      <alignment horizontal="center" vertical="center"/>
    </xf>
    <xf numFmtId="0" fontId="0" fillId="18" borderId="0" xfId="0" applyFont="1" applyFill="1" applyBorder="1" applyAlignment="1">
      <alignment horizontal="center" vertical="center"/>
    </xf>
    <xf numFmtId="0" fontId="31" fillId="0" borderId="51" xfId="0" applyFont="1" applyFill="1" applyBorder="1" applyAlignment="1">
      <alignment horizontal="center" vertical="center"/>
    </xf>
    <xf numFmtId="0" fontId="31" fillId="0" borderId="28" xfId="0" applyFont="1" applyFill="1" applyBorder="1" applyAlignment="1">
      <alignment horizontal="center" vertical="center"/>
    </xf>
    <xf numFmtId="20" fontId="7" fillId="0" borderId="56" xfId="0" applyNumberFormat="1" applyFont="1" applyFill="1" applyBorder="1" applyAlignment="1">
      <alignment horizontal="center" vertical="center"/>
    </xf>
    <xf numFmtId="0" fontId="21" fillId="0" borderId="42" xfId="0" applyNumberFormat="1" applyFont="1" applyFill="1" applyBorder="1" applyAlignment="1">
      <alignment vertical="center" shrinkToFit="1"/>
    </xf>
    <xf numFmtId="0" fontId="25" fillId="0" borderId="29" xfId="0" applyNumberFormat="1" applyFont="1" applyFill="1" applyBorder="1" applyAlignment="1">
      <alignment horizontal="center" vertical="center" shrinkToFit="1"/>
    </xf>
    <xf numFmtId="0" fontId="21" fillId="0" borderId="29" xfId="0" applyNumberFormat="1" applyFont="1" applyFill="1" applyBorder="1" applyAlignment="1">
      <alignment vertical="center" shrinkToFit="1"/>
    </xf>
    <xf numFmtId="0" fontId="25" fillId="0" borderId="43" xfId="0" applyNumberFormat="1" applyFont="1" applyFill="1" applyBorder="1" applyAlignment="1">
      <alignment horizontal="center" vertical="center" shrinkToFit="1"/>
    </xf>
    <xf numFmtId="0" fontId="15" fillId="0" borderId="0" xfId="0" applyFont="1" applyBorder="1" applyAlignment="1">
      <alignment horizontal="center" vertical="center"/>
    </xf>
    <xf numFmtId="0" fontId="41" fillId="0" borderId="32"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0" xfId="0" applyFont="1" applyBorder="1" applyAlignment="1">
      <alignment horizontal="center" vertical="center" wrapText="1"/>
    </xf>
    <xf numFmtId="0" fontId="41" fillId="0" borderId="75" xfId="0" applyFont="1" applyBorder="1" applyAlignment="1">
      <alignment horizontal="center" vertical="center" wrapText="1"/>
    </xf>
    <xf numFmtId="0" fontId="41" fillId="0" borderId="76" xfId="0" applyFont="1" applyBorder="1" applyAlignment="1">
      <alignment horizontal="center" vertical="center" wrapText="1"/>
    </xf>
    <xf numFmtId="0" fontId="41" fillId="0" borderId="77" xfId="0" applyFont="1" applyBorder="1" applyAlignment="1">
      <alignment horizontal="center" vertical="center" wrapText="1"/>
    </xf>
    <xf numFmtId="0" fontId="41" fillId="0" borderId="78" xfId="0" applyFont="1" applyBorder="1" applyAlignment="1">
      <alignment horizontal="center" vertical="center" wrapText="1"/>
    </xf>
    <xf numFmtId="0" fontId="41" fillId="0" borderId="51" xfId="0" applyFont="1" applyBorder="1" applyAlignment="1">
      <alignment horizontal="center" vertical="center" wrapText="1"/>
    </xf>
    <xf numFmtId="0" fontId="41" fillId="0" borderId="26"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1" xfId="0" applyFont="1" applyBorder="1" applyAlignment="1">
      <alignment horizontal="center" vertical="center"/>
    </xf>
    <xf numFmtId="0" fontId="41" fillId="0" borderId="79" xfId="0" applyFont="1" applyBorder="1" applyAlignment="1">
      <alignment horizontal="center" vertical="center" wrapText="1"/>
    </xf>
    <xf numFmtId="0" fontId="41" fillId="0" borderId="61" xfId="0" applyFont="1" applyBorder="1" applyAlignment="1">
      <alignment horizontal="center" vertical="center" wrapText="1"/>
    </xf>
    <xf numFmtId="0" fontId="41" fillId="0" borderId="25" xfId="0" applyFont="1" applyBorder="1" applyAlignment="1">
      <alignment horizontal="center" vertical="center" wrapText="1"/>
    </xf>
    <xf numFmtId="0" fontId="41" fillId="0" borderId="2" xfId="0" applyFont="1" applyBorder="1" applyAlignment="1">
      <alignment horizontal="center" vertical="center" wrapText="1"/>
    </xf>
    <xf numFmtId="0" fontId="8" fillId="0" borderId="4" xfId="0" applyFont="1" applyBorder="1" applyAlignment="1">
      <alignment horizontal="left" vertical="center"/>
    </xf>
    <xf numFmtId="0" fontId="8" fillId="0" borderId="0" xfId="0" applyFont="1" applyBorder="1" applyAlignment="1">
      <alignment horizontal="right" vertical="center"/>
    </xf>
    <xf numFmtId="0" fontId="0" fillId="0" borderId="0" xfId="0" applyBorder="1" applyAlignment="1">
      <alignment horizontal="left" vertical="center"/>
    </xf>
    <xf numFmtId="0" fontId="8" fillId="0" borderId="32" xfId="0" applyFont="1" applyBorder="1" applyAlignment="1">
      <alignment vertical="center"/>
    </xf>
    <xf numFmtId="0" fontId="0" fillId="0" borderId="28" xfId="0" applyBorder="1" applyAlignment="1">
      <alignment vertical="center"/>
    </xf>
    <xf numFmtId="0" fontId="8" fillId="0" borderId="0" xfId="0" applyFont="1" applyFill="1">
      <alignment vertical="center"/>
    </xf>
    <xf numFmtId="0" fontId="8" fillId="14" borderId="0" xfId="0" applyFont="1" applyFill="1" applyBorder="1" applyAlignment="1">
      <alignment horizontal="center" vertical="center"/>
    </xf>
    <xf numFmtId="0" fontId="8" fillId="14" borderId="29" xfId="0" applyFont="1" applyFill="1" applyBorder="1" applyAlignment="1">
      <alignment horizontal="center" vertical="center"/>
    </xf>
    <xf numFmtId="0" fontId="8" fillId="19" borderId="28" xfId="0" applyFont="1" applyFill="1" applyBorder="1" applyAlignment="1">
      <alignment horizontal="center" vertical="center"/>
    </xf>
    <xf numFmtId="0" fontId="8" fillId="19" borderId="0" xfId="0" applyFont="1" applyFill="1" applyBorder="1" applyAlignment="1">
      <alignment horizontal="center" vertical="center"/>
    </xf>
    <xf numFmtId="0" fontId="46" fillId="0" borderId="0" xfId="0" applyFont="1" applyAlignment="1">
      <alignment horizontal="left" vertical="center"/>
    </xf>
    <xf numFmtId="0" fontId="6" fillId="0" borderId="0" xfId="0" applyFont="1" applyAlignment="1">
      <alignment horizontal="right" vertical="center"/>
    </xf>
    <xf numFmtId="0" fontId="15" fillId="0" borderId="0" xfId="0" applyFont="1">
      <alignment vertical="center"/>
    </xf>
    <xf numFmtId="0" fontId="50" fillId="0" borderId="0" xfId="0" applyFont="1">
      <alignment vertical="center"/>
    </xf>
    <xf numFmtId="20" fontId="7" fillId="12" borderId="56" xfId="0" applyNumberFormat="1" applyFont="1" applyFill="1" applyBorder="1" applyAlignment="1">
      <alignment horizontal="center" vertical="center"/>
    </xf>
    <xf numFmtId="0" fontId="8" fillId="19" borderId="28" xfId="0" applyFont="1" applyFill="1" applyBorder="1" applyAlignment="1">
      <alignment horizontal="center" vertical="center"/>
    </xf>
    <xf numFmtId="0" fontId="8" fillId="19" borderId="29" xfId="0" applyFont="1" applyFill="1" applyBorder="1" applyAlignment="1">
      <alignment horizontal="center" vertical="center"/>
    </xf>
    <xf numFmtId="0" fontId="8" fillId="14" borderId="28" xfId="0" applyFont="1" applyFill="1" applyBorder="1" applyAlignment="1">
      <alignment horizontal="center" vertical="center"/>
    </xf>
    <xf numFmtId="0" fontId="8" fillId="19" borderId="46" xfId="0" applyFont="1" applyFill="1" applyBorder="1" applyAlignment="1">
      <alignment horizontal="center" vertical="center"/>
    </xf>
    <xf numFmtId="0" fontId="4" fillId="0" borderId="85" xfId="0" applyFont="1" applyBorder="1" applyAlignment="1">
      <alignment horizontal="center" vertical="center"/>
    </xf>
    <xf numFmtId="0" fontId="51" fillId="0" borderId="0" xfId="0" applyFont="1">
      <alignment vertical="center"/>
    </xf>
    <xf numFmtId="0" fontId="27" fillId="0" borderId="0" xfId="0" applyFont="1" applyBorder="1" applyAlignment="1">
      <alignment horizontal="center" vertical="center"/>
    </xf>
    <xf numFmtId="0" fontId="0" fillId="0" borderId="87" xfId="0" applyFill="1" applyBorder="1" applyAlignment="1">
      <alignment horizontal="center" vertical="center"/>
    </xf>
    <xf numFmtId="0" fontId="0" fillId="0" borderId="88" xfId="0" applyFill="1" applyBorder="1" applyAlignment="1">
      <alignment horizontal="center" vertical="center"/>
    </xf>
    <xf numFmtId="0" fontId="29" fillId="0" borderId="89" xfId="0" applyFont="1" applyBorder="1" applyAlignment="1">
      <alignment horizontal="center" vertical="center"/>
    </xf>
    <xf numFmtId="0" fontId="29" fillId="0" borderId="15" xfId="0" applyFont="1" applyBorder="1" applyAlignment="1">
      <alignment horizontal="center" vertical="center"/>
    </xf>
    <xf numFmtId="0" fontId="29" fillId="0" borderId="84" xfId="0" applyFont="1" applyBorder="1" applyAlignment="1">
      <alignment horizontal="center" vertical="center"/>
    </xf>
    <xf numFmtId="6" fontId="0" fillId="0" borderId="87" xfId="1" applyFont="1" applyBorder="1" applyAlignment="1">
      <alignment horizontal="left" vertical="center"/>
    </xf>
    <xf numFmtId="6" fontId="1" fillId="0" borderId="90" xfId="1" applyFont="1" applyBorder="1" applyAlignment="1">
      <alignment horizontal="left" vertical="center"/>
    </xf>
    <xf numFmtId="6" fontId="1" fillId="0" borderId="91" xfId="1" applyFont="1" applyBorder="1" applyAlignment="1">
      <alignment horizontal="left" vertical="center"/>
    </xf>
    <xf numFmtId="0" fontId="0" fillId="0" borderId="5" xfId="0" applyFill="1" applyBorder="1" applyAlignment="1">
      <alignment horizontal="left" vertical="center"/>
    </xf>
    <xf numFmtId="0" fontId="0" fillId="0" borderId="51" xfId="0" applyFont="1" applyFill="1" applyBorder="1" applyAlignment="1">
      <alignment horizontal="left" vertical="center"/>
    </xf>
    <xf numFmtId="0" fontId="0" fillId="0" borderId="81" xfId="0" applyFont="1" applyFill="1" applyBorder="1" applyAlignment="1">
      <alignment horizontal="left" vertical="center"/>
    </xf>
    <xf numFmtId="0" fontId="0" fillId="0" borderId="5" xfId="0" applyBorder="1" applyAlignment="1">
      <alignment horizontal="left" vertical="center"/>
    </xf>
    <xf numFmtId="0" fontId="0" fillId="0" borderId="51" xfId="0" applyFont="1" applyBorder="1" applyAlignment="1">
      <alignment horizontal="left" vertical="center"/>
    </xf>
    <xf numFmtId="0" fontId="0" fillId="0" borderId="81" xfId="0" applyFont="1" applyBorder="1" applyAlignment="1">
      <alignment horizontal="left" vertical="center"/>
    </xf>
    <xf numFmtId="0" fontId="0" fillId="0" borderId="6" xfId="0" applyFont="1" applyBorder="1" applyAlignment="1">
      <alignment horizontal="left" vertical="center"/>
    </xf>
    <xf numFmtId="0" fontId="0" fillId="0" borderId="61" xfId="0" applyFont="1" applyBorder="1" applyAlignment="1">
      <alignment horizontal="left" vertical="center"/>
    </xf>
    <xf numFmtId="0" fontId="0" fillId="0" borderId="86" xfId="0" applyFont="1" applyBorder="1" applyAlignment="1">
      <alignment horizontal="left" vertical="center"/>
    </xf>
    <xf numFmtId="0" fontId="0" fillId="0" borderId="44" xfId="0" applyFont="1" applyBorder="1" applyAlignment="1">
      <alignment horizontal="center" vertical="center"/>
    </xf>
    <xf numFmtId="0" fontId="0" fillId="0" borderId="19" xfId="0" applyFont="1" applyBorder="1" applyAlignment="1">
      <alignment horizontal="center" vertical="center"/>
    </xf>
    <xf numFmtId="0" fontId="0" fillId="0" borderId="44"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5" xfId="0" applyBorder="1" applyAlignment="1">
      <alignment vertical="center"/>
    </xf>
    <xf numFmtId="0" fontId="0" fillId="0" borderId="51" xfId="0" applyBorder="1" applyAlignment="1">
      <alignment vertical="center"/>
    </xf>
    <xf numFmtId="0" fontId="0" fillId="0" borderId="81" xfId="0" applyBorder="1" applyAlignment="1">
      <alignment vertical="center"/>
    </xf>
    <xf numFmtId="0" fontId="0" fillId="0" borderId="51" xfId="0" applyFill="1" applyBorder="1" applyAlignment="1">
      <alignment horizontal="left" vertical="center"/>
    </xf>
    <xf numFmtId="0" fontId="0" fillId="0" borderId="81" xfId="0" applyFill="1" applyBorder="1" applyAlignment="1">
      <alignment horizontal="left" vertical="center"/>
    </xf>
    <xf numFmtId="0" fontId="20" fillId="12" borderId="92" xfId="0" applyFont="1" applyFill="1" applyBorder="1" applyAlignment="1">
      <alignment horizontal="center" vertical="center" shrinkToFit="1"/>
    </xf>
    <xf numFmtId="0" fontId="20" fillId="12" borderId="42" xfId="0" applyFont="1" applyFill="1" applyBorder="1" applyAlignment="1">
      <alignment horizontal="center" vertical="center" shrinkToFit="1"/>
    </xf>
    <xf numFmtId="0" fontId="5" fillId="12" borderId="93" xfId="0" applyFont="1" applyFill="1" applyBorder="1" applyAlignment="1">
      <alignment horizontal="center" vertical="center" shrinkToFit="1"/>
    </xf>
    <xf numFmtId="0" fontId="5" fillId="12" borderId="43" xfId="0" applyFont="1" applyFill="1" applyBorder="1" applyAlignment="1">
      <alignment horizontal="center" vertical="center" shrinkToFit="1"/>
    </xf>
    <xf numFmtId="0" fontId="22" fillId="0" borderId="94" xfId="0" applyFont="1" applyFill="1" applyBorder="1" applyAlignment="1">
      <alignment horizontal="center" vertical="center" shrinkToFit="1"/>
    </xf>
    <xf numFmtId="0" fontId="22" fillId="0" borderId="95" xfId="0" applyFont="1" applyFill="1" applyBorder="1" applyAlignment="1">
      <alignment horizontal="center" vertical="center" shrinkToFit="1"/>
    </xf>
    <xf numFmtId="0" fontId="22" fillId="0" borderId="96" xfId="0" applyFont="1" applyFill="1" applyBorder="1" applyAlignment="1">
      <alignment horizontal="center" vertical="center" shrinkToFit="1"/>
    </xf>
    <xf numFmtId="0" fontId="22" fillId="0" borderId="97" xfId="0" applyFont="1" applyFill="1" applyBorder="1" applyAlignment="1">
      <alignment horizontal="center" vertical="center" shrinkToFit="1"/>
    </xf>
    <xf numFmtId="0" fontId="22" fillId="0" borderId="98" xfId="0" applyFont="1" applyFill="1" applyBorder="1" applyAlignment="1">
      <alignment horizontal="center" vertical="center" shrinkToFit="1"/>
    </xf>
    <xf numFmtId="0" fontId="22" fillId="0" borderId="99" xfId="0" applyFont="1" applyFill="1" applyBorder="1" applyAlignment="1">
      <alignment horizontal="center" vertical="center" shrinkToFit="1"/>
    </xf>
    <xf numFmtId="0" fontId="20" fillId="0" borderId="92" xfId="0" applyFont="1" applyFill="1" applyBorder="1" applyAlignment="1">
      <alignment horizontal="center" vertical="center" shrinkToFit="1"/>
    </xf>
    <xf numFmtId="0" fontId="20" fillId="0" borderId="93" xfId="0" applyFont="1" applyFill="1" applyBorder="1" applyAlignment="1">
      <alignment horizontal="center" vertical="center" shrinkToFit="1"/>
    </xf>
    <xf numFmtId="0" fontId="20" fillId="0" borderId="42" xfId="0" applyFont="1" applyFill="1" applyBorder="1" applyAlignment="1">
      <alignment horizontal="center" vertical="center" shrinkToFit="1"/>
    </xf>
    <xf numFmtId="0" fontId="20" fillId="0" borderId="43" xfId="0" applyFont="1" applyFill="1" applyBorder="1" applyAlignment="1">
      <alignment horizontal="center" vertical="center" shrinkToFit="1"/>
    </xf>
    <xf numFmtId="0" fontId="5" fillId="12" borderId="35" xfId="0" applyFont="1" applyFill="1" applyBorder="1" applyAlignment="1">
      <alignment horizontal="center" vertical="center" shrinkToFit="1"/>
    </xf>
    <xf numFmtId="0" fontId="20" fillId="12" borderId="34" xfId="0" applyFont="1" applyFill="1" applyBorder="1" applyAlignment="1">
      <alignment horizontal="center" vertical="center" shrinkToFit="1"/>
    </xf>
    <xf numFmtId="0" fontId="37" fillId="0" borderId="92" xfId="0" applyFont="1" applyFill="1" applyBorder="1" applyAlignment="1">
      <alignment horizontal="center" vertical="center" shrinkToFit="1"/>
    </xf>
    <xf numFmtId="0" fontId="37" fillId="0" borderId="34" xfId="0" applyFont="1" applyFill="1" applyBorder="1" applyAlignment="1">
      <alignment horizontal="center" vertical="center" shrinkToFit="1"/>
    </xf>
    <xf numFmtId="0" fontId="5" fillId="0" borderId="93" xfId="0" applyFont="1" applyFill="1" applyBorder="1" applyAlignment="1">
      <alignment horizontal="center" vertical="center" shrinkToFit="1"/>
    </xf>
    <xf numFmtId="0" fontId="5" fillId="0" borderId="35" xfId="0" applyFont="1" applyFill="1" applyBorder="1" applyAlignment="1">
      <alignment horizontal="center" vertical="center" shrinkToFit="1"/>
    </xf>
    <xf numFmtId="0" fontId="35" fillId="0" borderId="34" xfId="0" applyFont="1" applyFill="1" applyBorder="1" applyAlignment="1">
      <alignment horizontal="center" vertical="center" shrinkToFit="1"/>
    </xf>
    <xf numFmtId="0" fontId="35" fillId="12" borderId="34" xfId="0" applyFont="1" applyFill="1" applyBorder="1" applyAlignment="1">
      <alignment horizontal="center" vertical="center" shrinkToFit="1"/>
    </xf>
    <xf numFmtId="0" fontId="4" fillId="0" borderId="1"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26" xfId="0" applyFont="1" applyFill="1" applyBorder="1" applyAlignment="1">
      <alignment horizontal="center" vertical="center"/>
    </xf>
    <xf numFmtId="0" fontId="4" fillId="8" borderId="1" xfId="0" applyFont="1" applyFill="1" applyBorder="1" applyAlignment="1">
      <alignment horizontal="center" vertical="center"/>
    </xf>
    <xf numFmtId="0" fontId="4" fillId="8" borderId="51" xfId="0" applyFont="1" applyFill="1" applyBorder="1" applyAlignment="1">
      <alignment horizontal="center" vertical="center"/>
    </xf>
    <xf numFmtId="0" fontId="4" fillId="8" borderId="26" xfId="0" applyFont="1" applyFill="1" applyBorder="1" applyAlignment="1">
      <alignment horizontal="center" vertical="center"/>
    </xf>
    <xf numFmtId="0" fontId="37" fillId="0" borderId="100" xfId="0" applyFont="1" applyFill="1" applyBorder="1" applyAlignment="1">
      <alignment horizontal="center" vertical="center" shrinkToFit="1"/>
    </xf>
    <xf numFmtId="0" fontId="5" fillId="0" borderId="101" xfId="0" applyFont="1" applyFill="1" applyBorder="1" applyAlignment="1">
      <alignment horizontal="center" vertical="center" shrinkToFit="1"/>
    </xf>
    <xf numFmtId="0" fontId="37" fillId="12" borderId="92" xfId="0" applyFont="1" applyFill="1" applyBorder="1" applyAlignment="1">
      <alignment horizontal="center" vertical="center" shrinkToFit="1"/>
    </xf>
    <xf numFmtId="0" fontId="37" fillId="12" borderId="34" xfId="0" applyFont="1" applyFill="1" applyBorder="1" applyAlignment="1">
      <alignment horizontal="center" vertical="center" shrinkToFit="1"/>
    </xf>
    <xf numFmtId="0" fontId="4" fillId="0" borderId="89" xfId="0" applyFont="1" applyBorder="1" applyAlignment="1">
      <alignment horizontal="center" vertical="center"/>
    </xf>
    <xf numFmtId="0" fontId="4" fillId="0" borderId="84" xfId="0" applyFont="1" applyBorder="1" applyAlignment="1">
      <alignment horizontal="center" vertical="center"/>
    </xf>
    <xf numFmtId="20" fontId="7" fillId="0" borderId="92" xfId="0" applyNumberFormat="1" applyFont="1" applyFill="1" applyBorder="1" applyAlignment="1">
      <alignment horizontal="center" vertical="center"/>
    </xf>
    <xf numFmtId="20" fontId="7" fillId="0" borderId="3" xfId="0" applyNumberFormat="1" applyFont="1" applyFill="1" applyBorder="1" applyAlignment="1">
      <alignment horizontal="center" vertical="center"/>
    </xf>
    <xf numFmtId="20" fontId="7" fillId="0" borderId="93" xfId="0" applyNumberFormat="1" applyFont="1" applyFill="1" applyBorder="1" applyAlignment="1">
      <alignment horizontal="center" vertical="center"/>
    </xf>
    <xf numFmtId="20" fontId="7" fillId="0" borderId="34" xfId="0" applyNumberFormat="1" applyFont="1" applyFill="1" applyBorder="1" applyAlignment="1">
      <alignment horizontal="center" vertical="center"/>
    </xf>
    <xf numFmtId="20" fontId="7" fillId="0" borderId="28" xfId="0" applyNumberFormat="1" applyFont="1" applyFill="1" applyBorder="1" applyAlignment="1">
      <alignment horizontal="center" vertical="center"/>
    </xf>
    <xf numFmtId="20" fontId="7" fillId="0" borderId="35" xfId="0" applyNumberFormat="1" applyFont="1" applyFill="1" applyBorder="1" applyAlignment="1">
      <alignment horizontal="center" vertical="center"/>
    </xf>
    <xf numFmtId="0" fontId="20" fillId="0" borderId="34" xfId="0" applyFont="1" applyFill="1" applyBorder="1" applyAlignment="1">
      <alignment horizontal="center" vertical="center" shrinkToFit="1"/>
    </xf>
    <xf numFmtId="0" fontId="35" fillId="12" borderId="42" xfId="0" applyFont="1" applyFill="1" applyBorder="1" applyAlignment="1">
      <alignment horizontal="center" vertical="center" shrinkToFit="1"/>
    </xf>
    <xf numFmtId="0" fontId="20" fillId="0" borderId="100" xfId="0" applyFont="1" applyFill="1" applyBorder="1" applyAlignment="1">
      <alignment horizontal="center" vertical="center" shrinkToFit="1"/>
    </xf>
    <xf numFmtId="0" fontId="4" fillId="0" borderId="15" xfId="0" applyFont="1" applyBorder="1" applyAlignment="1">
      <alignment horizontal="center" vertical="center"/>
    </xf>
    <xf numFmtId="0" fontId="47"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7" fillId="0" borderId="0" xfId="0" applyFont="1" applyAlignment="1">
      <alignment horizontal="left" vertical="center"/>
    </xf>
    <xf numFmtId="0" fontId="4" fillId="0" borderId="85" xfId="0" applyFont="1" applyBorder="1" applyAlignment="1">
      <alignment horizontal="center" vertical="center"/>
    </xf>
    <xf numFmtId="0" fontId="3" fillId="0" borderId="100" xfId="0" applyFont="1" applyBorder="1" applyAlignment="1">
      <alignment horizontal="center" vertical="center"/>
    </xf>
    <xf numFmtId="0" fontId="3" fillId="0" borderId="13" xfId="0" applyFont="1" applyBorder="1" applyAlignment="1">
      <alignment horizontal="center" vertical="center"/>
    </xf>
    <xf numFmtId="0" fontId="3" fillId="0" borderId="101" xfId="0" applyFont="1" applyBorder="1" applyAlignment="1">
      <alignment horizontal="center" vertical="center"/>
    </xf>
    <xf numFmtId="0" fontId="3" fillId="0" borderId="42" xfId="0" applyFont="1" applyBorder="1" applyAlignment="1">
      <alignment horizontal="center" vertical="center"/>
    </xf>
    <xf numFmtId="0" fontId="3" fillId="0" borderId="29" xfId="0" applyFont="1" applyBorder="1" applyAlignment="1">
      <alignment horizontal="center" vertical="center"/>
    </xf>
    <xf numFmtId="0" fontId="3" fillId="0" borderId="43" xfId="0" applyFont="1" applyBorder="1" applyAlignment="1">
      <alignment horizontal="center" vertical="center"/>
    </xf>
    <xf numFmtId="0" fontId="12" fillId="6" borderId="1" xfId="0" applyFont="1" applyFill="1" applyBorder="1" applyAlignment="1">
      <alignment horizontal="center" vertical="center"/>
    </xf>
    <xf numFmtId="0" fontId="12" fillId="6" borderId="51" xfId="0" applyFont="1" applyFill="1" applyBorder="1" applyAlignment="1">
      <alignment horizontal="center" vertical="center"/>
    </xf>
    <xf numFmtId="0" fontId="12" fillId="6" borderId="26" xfId="0" applyFont="1" applyFill="1" applyBorder="1" applyAlignment="1">
      <alignment horizontal="center" vertical="center"/>
    </xf>
    <xf numFmtId="0" fontId="9" fillId="6" borderId="0" xfId="0" applyFont="1" applyFill="1" applyAlignment="1">
      <alignment horizontal="center" vertical="center"/>
    </xf>
    <xf numFmtId="0" fontId="11" fillId="2" borderId="4" xfId="0" applyFont="1" applyFill="1" applyBorder="1" applyAlignment="1">
      <alignment horizontal="center" vertical="center"/>
    </xf>
    <xf numFmtId="0" fontId="11" fillId="2" borderId="0" xfId="0" applyFont="1" applyFill="1" applyAlignment="1">
      <alignment horizontal="center" vertical="center"/>
    </xf>
    <xf numFmtId="0" fontId="11" fillId="2" borderId="85"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0" xfId="0" applyFont="1" applyFill="1" applyAlignment="1">
      <alignment horizontal="center" vertical="center"/>
    </xf>
    <xf numFmtId="0" fontId="10" fillId="7" borderId="85"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0" fontId="15" fillId="0" borderId="104" xfId="0" applyFont="1" applyBorder="1" applyAlignment="1">
      <alignment horizontal="center" vertical="center"/>
    </xf>
    <xf numFmtId="0" fontId="15" fillId="0" borderId="105" xfId="0" applyFont="1" applyBorder="1" applyAlignment="1">
      <alignment horizontal="center"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0" fontId="5" fillId="0" borderId="108" xfId="0" applyFont="1" applyBorder="1" applyAlignment="1">
      <alignment horizontal="center" vertical="center"/>
    </xf>
    <xf numFmtId="0" fontId="5" fillId="0" borderId="109" xfId="0" applyFont="1" applyBorder="1" applyAlignment="1">
      <alignment horizontal="center" vertical="center"/>
    </xf>
    <xf numFmtId="0" fontId="5" fillId="0" borderId="71" xfId="0" applyFont="1" applyBorder="1" applyAlignment="1">
      <alignment horizontal="center" vertical="center"/>
    </xf>
    <xf numFmtId="0" fontId="5" fillId="0" borderId="68" xfId="0" applyFont="1" applyBorder="1" applyAlignment="1">
      <alignment horizontal="center" vertical="center"/>
    </xf>
    <xf numFmtId="0" fontId="5" fillId="0" borderId="110" xfId="0" applyFont="1" applyBorder="1" applyAlignment="1">
      <alignment horizontal="center" vertical="center"/>
    </xf>
    <xf numFmtId="0" fontId="5" fillId="0" borderId="90" xfId="0" applyFont="1" applyBorder="1" applyAlignment="1">
      <alignment horizontal="center" vertical="center"/>
    </xf>
    <xf numFmtId="0" fontId="15" fillId="0" borderId="111" xfId="0" applyFont="1" applyBorder="1" applyAlignment="1">
      <alignment horizontal="center" vertical="center"/>
    </xf>
    <xf numFmtId="0" fontId="15" fillId="0" borderId="112" xfId="0" applyFont="1" applyBorder="1" applyAlignment="1">
      <alignment horizontal="center" vertical="center"/>
    </xf>
    <xf numFmtId="0" fontId="15" fillId="0" borderId="113" xfId="0" applyFont="1" applyBorder="1" applyAlignment="1">
      <alignment horizontal="center" vertical="center"/>
    </xf>
    <xf numFmtId="0" fontId="5" fillId="0" borderId="91" xfId="0" applyFont="1" applyBorder="1" applyAlignment="1">
      <alignment horizontal="center" vertical="center"/>
    </xf>
    <xf numFmtId="0" fontId="5" fillId="0" borderId="1" xfId="0" applyFont="1" applyBorder="1" applyAlignment="1">
      <alignment horizontal="center" vertical="center"/>
    </xf>
    <xf numFmtId="0" fontId="5" fillId="0" borderId="51" xfId="0" applyFont="1" applyBorder="1" applyAlignment="1">
      <alignment horizontal="center" vertical="center"/>
    </xf>
    <xf numFmtId="0" fontId="5" fillId="0" borderId="26" xfId="0" applyFont="1" applyBorder="1" applyAlignment="1">
      <alignment horizontal="center" vertical="center"/>
    </xf>
    <xf numFmtId="0" fontId="45" fillId="0" borderId="0" xfId="0" applyFont="1" applyBorder="1" applyAlignment="1">
      <alignment horizontal="right" vertical="center"/>
    </xf>
    <xf numFmtId="0" fontId="45" fillId="0" borderId="0" xfId="0" applyFont="1" applyAlignment="1">
      <alignment horizontal="right" vertical="center"/>
    </xf>
    <xf numFmtId="0" fontId="4" fillId="0" borderId="16" xfId="0" applyFont="1" applyBorder="1" applyAlignment="1">
      <alignment horizontal="center" vertical="center"/>
    </xf>
    <xf numFmtId="0" fontId="8" fillId="0" borderId="68" xfId="0" applyFont="1" applyBorder="1" applyAlignment="1">
      <alignment horizontal="center" vertical="center"/>
    </xf>
    <xf numFmtId="0" fontId="8" fillId="0" borderId="109" xfId="0" applyFont="1" applyBorder="1" applyAlignment="1">
      <alignment horizontal="center" vertical="center"/>
    </xf>
    <xf numFmtId="0" fontId="8" fillId="0" borderId="71" xfId="0" applyFont="1" applyBorder="1" applyAlignment="1">
      <alignment horizontal="center" vertical="center"/>
    </xf>
    <xf numFmtId="0" fontId="5" fillId="0" borderId="114" xfId="0" applyFont="1" applyBorder="1" applyAlignment="1">
      <alignment horizontal="center" vertical="center"/>
    </xf>
    <xf numFmtId="0" fontId="15" fillId="0" borderId="115" xfId="0" applyFont="1" applyBorder="1" applyAlignment="1">
      <alignment horizontal="center" vertical="center"/>
    </xf>
    <xf numFmtId="0" fontId="4" fillId="0" borderId="29" xfId="0" applyFont="1" applyBorder="1" applyAlignment="1">
      <alignment horizontal="center" vertical="center"/>
    </xf>
    <xf numFmtId="0" fontId="15" fillId="0" borderId="0" xfId="0" applyFont="1" applyBorder="1" applyAlignment="1">
      <alignment horizontal="left" vertical="center"/>
    </xf>
    <xf numFmtId="0" fontId="4" fillId="12" borderId="1" xfId="0" applyFont="1" applyFill="1" applyBorder="1" applyAlignment="1">
      <alignment horizontal="center" vertical="center"/>
    </xf>
    <xf numFmtId="0" fontId="4" fillId="12" borderId="26" xfId="0" applyFont="1" applyFill="1" applyBorder="1" applyAlignment="1">
      <alignment horizontal="center" vertical="center"/>
    </xf>
    <xf numFmtId="0" fontId="4" fillId="0" borderId="1" xfId="0" applyFont="1" applyBorder="1" applyAlignment="1">
      <alignment horizontal="center" vertical="center"/>
    </xf>
    <xf numFmtId="0" fontId="4" fillId="0" borderId="26" xfId="0" applyFont="1" applyBorder="1" applyAlignment="1">
      <alignment horizontal="center" vertical="center"/>
    </xf>
    <xf numFmtId="0" fontId="7" fillId="0" borderId="89" xfId="0" applyFont="1" applyBorder="1" applyAlignment="1">
      <alignment horizontal="center" vertical="center"/>
    </xf>
    <xf numFmtId="0" fontId="7" fillId="0" borderId="15" xfId="0" applyFont="1" applyBorder="1" applyAlignment="1">
      <alignment horizontal="center" vertical="center"/>
    </xf>
    <xf numFmtId="0" fontId="7" fillId="0" borderId="84" xfId="0" applyFont="1" applyBorder="1" applyAlignment="1">
      <alignment horizontal="center" vertical="center"/>
    </xf>
    <xf numFmtId="0" fontId="7" fillId="12" borderId="89" xfId="0" applyFont="1" applyFill="1" applyBorder="1" applyAlignment="1">
      <alignment horizontal="center" vertical="center"/>
    </xf>
    <xf numFmtId="0" fontId="7" fillId="12" borderId="15" xfId="0" applyFont="1" applyFill="1" applyBorder="1" applyAlignment="1">
      <alignment horizontal="center" vertical="center"/>
    </xf>
    <xf numFmtId="0" fontId="7" fillId="12" borderId="84" xfId="0" applyFont="1" applyFill="1" applyBorder="1" applyAlignment="1">
      <alignment horizontal="center" vertical="center"/>
    </xf>
    <xf numFmtId="0" fontId="44" fillId="0" borderId="0" xfId="0" applyFont="1" applyAlignment="1">
      <alignment horizontal="center" vertical="center"/>
    </xf>
    <xf numFmtId="20" fontId="4" fillId="0" borderId="89" xfId="0" applyNumberFormat="1" applyFont="1" applyBorder="1" applyAlignment="1">
      <alignment horizontal="center" vertical="center"/>
    </xf>
    <xf numFmtId="20" fontId="4" fillId="0" borderId="15" xfId="0" applyNumberFormat="1" applyFont="1" applyBorder="1" applyAlignment="1">
      <alignment horizontal="center" vertical="center"/>
    </xf>
    <xf numFmtId="20" fontId="4" fillId="0" borderId="84" xfId="0" applyNumberFormat="1" applyFont="1" applyBorder="1" applyAlignment="1">
      <alignment horizontal="center" vertical="center"/>
    </xf>
    <xf numFmtId="0" fontId="4" fillId="12" borderId="13" xfId="0" applyFont="1" applyFill="1" applyBorder="1" applyAlignment="1">
      <alignment horizontal="center" vertical="center"/>
    </xf>
    <xf numFmtId="0" fontId="4" fillId="0" borderId="13" xfId="0" applyFont="1" applyBorder="1" applyAlignment="1">
      <alignment horizontal="center" vertical="center"/>
    </xf>
    <xf numFmtId="0" fontId="8" fillId="0" borderId="110" xfId="0" applyFont="1" applyBorder="1" applyAlignment="1">
      <alignment horizontal="center" vertical="center"/>
    </xf>
    <xf numFmtId="0" fontId="8" fillId="0" borderId="90" xfId="0" applyFont="1" applyBorder="1" applyAlignment="1">
      <alignment horizontal="center" vertical="center"/>
    </xf>
    <xf numFmtId="0" fontId="8" fillId="0" borderId="91" xfId="0" applyFont="1" applyBorder="1" applyAlignment="1">
      <alignment horizontal="center" vertical="center"/>
    </xf>
    <xf numFmtId="0" fontId="8" fillId="0" borderId="102" xfId="0" applyFont="1" applyBorder="1" applyAlignment="1">
      <alignment horizontal="center" vertical="center"/>
    </xf>
    <xf numFmtId="0" fontId="8" fillId="0" borderId="103" xfId="0" applyFont="1" applyBorder="1" applyAlignment="1">
      <alignment horizontal="center" vertical="center"/>
    </xf>
    <xf numFmtId="0" fontId="8" fillId="0" borderId="115" xfId="0" applyFont="1" applyBorder="1" applyAlignment="1">
      <alignment horizontal="center" vertical="center"/>
    </xf>
    <xf numFmtId="0" fontId="8" fillId="19" borderId="28" xfId="0" applyFont="1" applyFill="1" applyBorder="1" applyAlignment="1">
      <alignment horizontal="center" vertical="center"/>
    </xf>
    <xf numFmtId="0" fontId="45" fillId="0" borderId="0" xfId="0" applyFont="1" applyBorder="1" applyAlignment="1">
      <alignment horizontal="center" vertical="center"/>
    </xf>
    <xf numFmtId="0" fontId="8" fillId="0" borderId="105" xfId="0" applyFont="1" applyBorder="1" applyAlignment="1">
      <alignment horizontal="center" vertical="center"/>
    </xf>
    <xf numFmtId="0" fontId="8" fillId="0" borderId="106" xfId="0" applyFont="1" applyBorder="1" applyAlignment="1">
      <alignment horizontal="center" vertical="center"/>
    </xf>
    <xf numFmtId="0" fontId="8" fillId="0" borderId="107" xfId="0" applyFont="1" applyBorder="1" applyAlignment="1">
      <alignment horizontal="center" vertical="center"/>
    </xf>
    <xf numFmtId="0" fontId="8" fillId="0" borderId="111" xfId="0" applyFont="1" applyBorder="1" applyAlignment="1">
      <alignment horizontal="center" vertical="center"/>
    </xf>
    <xf numFmtId="0" fontId="8" fillId="0" borderId="112" xfId="0" applyFont="1" applyBorder="1" applyAlignment="1">
      <alignment horizontal="center" vertical="center"/>
    </xf>
    <xf numFmtId="0" fontId="8" fillId="0" borderId="113" xfId="0" applyFont="1" applyBorder="1" applyAlignment="1">
      <alignment horizontal="center" vertical="center"/>
    </xf>
    <xf numFmtId="0" fontId="8" fillId="9" borderId="28" xfId="0" applyFont="1" applyFill="1" applyBorder="1" applyAlignment="1">
      <alignment horizontal="center" vertical="center"/>
    </xf>
    <xf numFmtId="0" fontId="8" fillId="0" borderId="0" xfId="0" applyFont="1" applyBorder="1" applyAlignment="1">
      <alignment horizontal="center" vertical="center"/>
    </xf>
    <xf numFmtId="0" fontId="8" fillId="0" borderId="85" xfId="0" applyFont="1" applyBorder="1" applyAlignment="1">
      <alignment horizontal="center" vertical="center"/>
    </xf>
    <xf numFmtId="0" fontId="8" fillId="19" borderId="92" xfId="0" applyFont="1" applyFill="1" applyBorder="1" applyAlignment="1">
      <alignment horizontal="center" vertical="center"/>
    </xf>
    <xf numFmtId="0" fontId="8" fillId="19" borderId="3" xfId="0" applyFont="1" applyFill="1" applyBorder="1" applyAlignment="1">
      <alignment horizontal="center" vertical="center"/>
    </xf>
    <xf numFmtId="0" fontId="8" fillId="19" borderId="93" xfId="0" applyFont="1" applyFill="1" applyBorder="1" applyAlignment="1">
      <alignment horizontal="center" vertical="center"/>
    </xf>
    <xf numFmtId="0" fontId="8" fillId="19" borderId="34" xfId="0" applyFont="1" applyFill="1" applyBorder="1" applyAlignment="1">
      <alignment horizontal="center" vertical="center"/>
    </xf>
    <xf numFmtId="0" fontId="8" fillId="19" borderId="35" xfId="0" applyFont="1" applyFill="1" applyBorder="1" applyAlignment="1">
      <alignment horizontal="center" vertical="center"/>
    </xf>
    <xf numFmtId="0" fontId="8" fillId="19" borderId="42" xfId="0" applyFont="1" applyFill="1" applyBorder="1" applyAlignment="1">
      <alignment horizontal="center" vertical="center"/>
    </xf>
    <xf numFmtId="0" fontId="8" fillId="19" borderId="29" xfId="0" applyFont="1" applyFill="1" applyBorder="1" applyAlignment="1">
      <alignment horizontal="center" vertical="center"/>
    </xf>
    <xf numFmtId="0" fontId="8" fillId="19" borderId="43" xfId="0" applyFont="1" applyFill="1" applyBorder="1" applyAlignment="1">
      <alignment horizontal="center" vertical="center"/>
    </xf>
    <xf numFmtId="0" fontId="8" fillId="0" borderId="1" xfId="0" applyFont="1" applyBorder="1" applyAlignment="1">
      <alignment horizontal="center" vertical="center"/>
    </xf>
    <xf numFmtId="0" fontId="8" fillId="0" borderId="51" xfId="0" applyFont="1" applyBorder="1" applyAlignment="1">
      <alignment horizontal="center" vertical="center"/>
    </xf>
    <xf numFmtId="0" fontId="8" fillId="0" borderId="26" xfId="0" applyFont="1" applyBorder="1" applyAlignment="1">
      <alignment horizontal="center" vertical="center"/>
    </xf>
    <xf numFmtId="20" fontId="8" fillId="0" borderId="42" xfId="0" applyNumberFormat="1" applyFont="1" applyBorder="1" applyAlignment="1">
      <alignment horizontal="center" vertical="center"/>
    </xf>
    <xf numFmtId="20" fontId="8" fillId="0" borderId="29" xfId="0" applyNumberFormat="1" applyFont="1" applyBorder="1" applyAlignment="1">
      <alignment horizontal="center" vertical="center"/>
    </xf>
    <xf numFmtId="20" fontId="8" fillId="0" borderId="43" xfId="0" applyNumberFormat="1" applyFont="1" applyBorder="1" applyAlignment="1">
      <alignment horizontal="center" vertical="center"/>
    </xf>
    <xf numFmtId="0" fontId="8" fillId="0" borderId="32" xfId="0" applyFont="1" applyBorder="1" applyAlignment="1">
      <alignment horizontal="center" vertical="center"/>
    </xf>
    <xf numFmtId="0" fontId="8" fillId="14" borderId="42" xfId="0" applyFont="1" applyFill="1" applyBorder="1" applyAlignment="1">
      <alignment horizontal="center" vertical="center"/>
    </xf>
    <xf numFmtId="0" fontId="8" fillId="14" borderId="29" xfId="0" applyFont="1" applyFill="1" applyBorder="1" applyAlignment="1">
      <alignment horizontal="center" vertical="center"/>
    </xf>
    <xf numFmtId="0" fontId="8" fillId="0" borderId="28" xfId="0" applyFont="1" applyBorder="1" applyAlignment="1">
      <alignment horizontal="center" vertical="center"/>
    </xf>
    <xf numFmtId="0" fontId="8" fillId="0" borderId="20" xfId="0" applyFont="1" applyBorder="1" applyAlignment="1">
      <alignment horizontal="center" vertical="center"/>
    </xf>
    <xf numFmtId="0" fontId="8" fillId="14" borderId="13" xfId="0" applyFont="1" applyFill="1" applyBorder="1" applyAlignment="1">
      <alignment horizontal="center" vertical="center"/>
    </xf>
    <xf numFmtId="0" fontId="8" fillId="0" borderId="31" xfId="0" applyFont="1" applyBorder="1" applyAlignment="1">
      <alignment horizontal="left" vertical="center"/>
    </xf>
    <xf numFmtId="0" fontId="8" fillId="0" borderId="3" xfId="0" applyFont="1" applyBorder="1" applyAlignment="1">
      <alignment horizontal="left" vertical="center"/>
    </xf>
    <xf numFmtId="0" fontId="8" fillId="19" borderId="100" xfId="0" applyFont="1" applyFill="1" applyBorder="1" applyAlignment="1">
      <alignment horizontal="center" vertical="center"/>
    </xf>
    <xf numFmtId="0" fontId="8" fillId="19" borderId="13" xfId="0" applyFont="1" applyFill="1" applyBorder="1" applyAlignment="1">
      <alignment horizontal="center" vertical="center"/>
    </xf>
    <xf numFmtId="0" fontId="8" fillId="19" borderId="101" xfId="0" applyFont="1" applyFill="1" applyBorder="1" applyAlignment="1">
      <alignment horizontal="center" vertical="center"/>
    </xf>
    <xf numFmtId="0" fontId="8" fillId="19" borderId="45" xfId="0" applyFont="1" applyFill="1" applyBorder="1" applyAlignment="1">
      <alignment horizontal="center" vertical="center"/>
    </xf>
    <xf numFmtId="0" fontId="8" fillId="19" borderId="116" xfId="0" applyFont="1" applyFill="1" applyBorder="1" applyAlignment="1">
      <alignment horizontal="center" vertical="center"/>
    </xf>
    <xf numFmtId="0" fontId="8" fillId="19" borderId="46" xfId="0" applyFont="1" applyFill="1" applyBorder="1" applyAlignment="1">
      <alignment horizontal="center" vertical="center"/>
    </xf>
    <xf numFmtId="0" fontId="8" fillId="19" borderId="117" xfId="0" applyFont="1" applyFill="1" applyBorder="1" applyAlignment="1">
      <alignment horizontal="center" vertical="center"/>
    </xf>
    <xf numFmtId="0" fontId="8" fillId="0" borderId="3" xfId="0" applyFont="1" applyBorder="1" applyAlignment="1">
      <alignment horizontal="right" vertical="top"/>
    </xf>
    <xf numFmtId="0" fontId="8" fillId="0" borderId="30" xfId="0" applyFont="1" applyBorder="1" applyAlignment="1">
      <alignment horizontal="right" vertical="top"/>
    </xf>
    <xf numFmtId="0" fontId="8" fillId="0" borderId="3" xfId="0" applyFont="1" applyBorder="1" applyAlignment="1">
      <alignment horizontal="left" vertical="top"/>
    </xf>
    <xf numFmtId="0" fontId="8" fillId="0" borderId="34" xfId="0" applyFont="1" applyFill="1" applyBorder="1" applyAlignment="1">
      <alignment horizontal="center" vertical="center"/>
    </xf>
    <xf numFmtId="0" fontId="8" fillId="0" borderId="28" xfId="0" applyFont="1" applyFill="1" applyBorder="1" applyAlignment="1">
      <alignment horizontal="center" vertical="center"/>
    </xf>
    <xf numFmtId="0" fontId="8" fillId="0" borderId="35" xfId="0" applyFont="1" applyFill="1" applyBorder="1" applyAlignment="1">
      <alignment horizontal="center" vertical="center"/>
    </xf>
    <xf numFmtId="0" fontId="8" fillId="0" borderId="94" xfId="0" applyFont="1" applyBorder="1" applyAlignment="1">
      <alignment horizontal="center" vertical="center"/>
    </xf>
    <xf numFmtId="0" fontId="8" fillId="0" borderId="95" xfId="0" applyFont="1" applyBorder="1" applyAlignment="1">
      <alignment horizontal="center" vertical="center"/>
    </xf>
    <xf numFmtId="0" fontId="8" fillId="0" borderId="96" xfId="0" applyFont="1" applyBorder="1" applyAlignment="1">
      <alignment horizontal="center" vertical="center"/>
    </xf>
    <xf numFmtId="0" fontId="8" fillId="0" borderId="97" xfId="0" applyFont="1" applyBorder="1" applyAlignment="1">
      <alignment horizontal="center" vertical="center"/>
    </xf>
    <xf numFmtId="0" fontId="8" fillId="0" borderId="98" xfId="0" applyFont="1" applyBorder="1" applyAlignment="1">
      <alignment horizontal="center" vertical="center"/>
    </xf>
    <xf numFmtId="0" fontId="8" fillId="0" borderId="99" xfId="0" applyFont="1" applyBorder="1" applyAlignment="1">
      <alignment horizontal="center" vertical="center"/>
    </xf>
    <xf numFmtId="0" fontId="8" fillId="0" borderId="0" xfId="0" applyFont="1" applyBorder="1" applyAlignment="1">
      <alignment horizontal="right" vertical="center"/>
    </xf>
    <xf numFmtId="0" fontId="8" fillId="0" borderId="0" xfId="0" applyFont="1" applyBorder="1" applyAlignment="1">
      <alignment vertical="center"/>
    </xf>
    <xf numFmtId="0" fontId="0" fillId="0" borderId="0" xfId="0" applyBorder="1" applyAlignment="1">
      <alignment vertical="center"/>
    </xf>
    <xf numFmtId="0" fontId="8" fillId="14" borderId="92" xfId="0" applyFont="1" applyFill="1" applyBorder="1" applyAlignment="1">
      <alignment horizontal="center" vertical="center"/>
    </xf>
    <xf numFmtId="0" fontId="8" fillId="14" borderId="3" xfId="0" applyFont="1" applyFill="1" applyBorder="1" applyAlignment="1">
      <alignment horizontal="center" vertical="center"/>
    </xf>
    <xf numFmtId="0" fontId="8" fillId="14" borderId="93" xfId="0" applyFont="1" applyFill="1" applyBorder="1" applyAlignment="1">
      <alignment horizontal="center" vertical="center"/>
    </xf>
    <xf numFmtId="0" fontId="8" fillId="14" borderId="34" xfId="0" applyFont="1" applyFill="1" applyBorder="1" applyAlignment="1">
      <alignment horizontal="center" vertical="center"/>
    </xf>
    <xf numFmtId="0" fontId="8" fillId="14" borderId="28" xfId="0" applyFont="1" applyFill="1" applyBorder="1" applyAlignment="1">
      <alignment horizontal="center" vertical="center"/>
    </xf>
    <xf numFmtId="0" fontId="8" fillId="14" borderId="35" xfId="0" applyFont="1" applyFill="1" applyBorder="1" applyAlignment="1">
      <alignment horizontal="center" vertical="center"/>
    </xf>
    <xf numFmtId="0" fontId="8" fillId="14" borderId="38" xfId="0" applyFont="1" applyFill="1" applyBorder="1" applyAlignment="1">
      <alignment horizontal="center" vertical="center"/>
    </xf>
    <xf numFmtId="0" fontId="8" fillId="14" borderId="39" xfId="0" applyFont="1" applyFill="1" applyBorder="1" applyAlignment="1">
      <alignment horizontal="center" vertical="center"/>
    </xf>
    <xf numFmtId="0" fontId="8" fillId="0" borderId="31" xfId="0" applyFont="1" applyBorder="1" applyAlignment="1">
      <alignment horizontal="center" vertical="center"/>
    </xf>
    <xf numFmtId="0" fontId="8" fillId="0" borderId="3" xfId="0" applyFont="1" applyBorder="1" applyAlignment="1">
      <alignment horizontal="center" vertical="center"/>
    </xf>
    <xf numFmtId="0" fontId="8" fillId="14" borderId="43" xfId="0" applyFont="1" applyFill="1" applyBorder="1" applyAlignment="1">
      <alignment horizontal="center" vertical="center"/>
    </xf>
    <xf numFmtId="0" fontId="8" fillId="14" borderId="45" xfId="0" applyFont="1" applyFill="1" applyBorder="1" applyAlignment="1">
      <alignment horizontal="center" vertical="center"/>
    </xf>
    <xf numFmtId="0" fontId="8" fillId="14" borderId="116" xfId="0" applyFont="1" applyFill="1" applyBorder="1" applyAlignment="1">
      <alignment horizontal="center" vertical="center"/>
    </xf>
    <xf numFmtId="0" fontId="8" fillId="0" borderId="4" xfId="0" applyFont="1" applyBorder="1" applyAlignment="1">
      <alignment horizontal="left" vertical="center"/>
    </xf>
    <xf numFmtId="0" fontId="8" fillId="0" borderId="0" xfId="0" applyFont="1" applyBorder="1" applyAlignment="1">
      <alignment horizontal="left" vertical="center"/>
    </xf>
    <xf numFmtId="0" fontId="8" fillId="0" borderId="3" xfId="0" applyFont="1" applyBorder="1" applyAlignment="1">
      <alignment horizontal="right" vertical="center"/>
    </xf>
    <xf numFmtId="0" fontId="6" fillId="0" borderId="0" xfId="0" applyFont="1" applyAlignment="1">
      <alignment horizontal="center" vertical="center"/>
    </xf>
    <xf numFmtId="0" fontId="8" fillId="14" borderId="40" xfId="0" applyFont="1" applyFill="1" applyBorder="1" applyAlignment="1">
      <alignment horizontal="center" vertical="center"/>
    </xf>
    <xf numFmtId="0" fontId="8" fillId="14" borderId="119" xfId="0" applyFont="1" applyFill="1" applyBorder="1" applyAlignment="1">
      <alignment horizontal="center" vertical="center"/>
    </xf>
    <xf numFmtId="0" fontId="8" fillId="0" borderId="119" xfId="0" applyFont="1" applyBorder="1" applyAlignment="1">
      <alignment horizontal="center" vertical="center"/>
    </xf>
    <xf numFmtId="0" fontId="8" fillId="0" borderId="45" xfId="0" applyFont="1" applyBorder="1" applyAlignment="1">
      <alignment horizontal="center" vertical="center"/>
    </xf>
    <xf numFmtId="0" fontId="8" fillId="0" borderId="30" xfId="0" applyFont="1" applyBorder="1" applyAlignment="1">
      <alignment horizontal="center" vertical="center"/>
    </xf>
    <xf numFmtId="0" fontId="8" fillId="19" borderId="118" xfId="0" applyFont="1" applyFill="1" applyBorder="1" applyAlignment="1">
      <alignment horizontal="center" vertical="center"/>
    </xf>
    <xf numFmtId="0" fontId="8" fillId="19" borderId="119" xfId="0" applyFont="1" applyFill="1" applyBorder="1" applyAlignment="1">
      <alignment horizontal="center" vertical="center"/>
    </xf>
    <xf numFmtId="0" fontId="8" fillId="19" borderId="40" xfId="0" applyFont="1" applyFill="1" applyBorder="1" applyAlignment="1">
      <alignment horizontal="center" vertical="center"/>
    </xf>
    <xf numFmtId="0" fontId="8" fillId="19" borderId="38" xfId="0" applyFont="1" applyFill="1" applyBorder="1" applyAlignment="1">
      <alignment horizontal="center" vertical="center"/>
    </xf>
    <xf numFmtId="0" fontId="8" fillId="19" borderId="39" xfId="0" applyFont="1" applyFill="1" applyBorder="1" applyAlignment="1">
      <alignment horizontal="center" vertical="center"/>
    </xf>
    <xf numFmtId="0" fontId="8" fillId="0" borderId="32" xfId="0" applyFont="1" applyBorder="1" applyAlignment="1">
      <alignment horizontal="left" vertical="center"/>
    </xf>
    <xf numFmtId="0" fontId="8" fillId="0" borderId="28" xfId="0" applyFont="1" applyBorder="1" applyAlignment="1">
      <alignment horizontal="left" vertical="center"/>
    </xf>
    <xf numFmtId="20" fontId="8" fillId="0" borderId="118" xfId="0" applyNumberFormat="1" applyFont="1" applyBorder="1" applyAlignment="1">
      <alignment horizontal="center" vertical="center"/>
    </xf>
    <xf numFmtId="20" fontId="8" fillId="0" borderId="46" xfId="0" applyNumberFormat="1" applyFont="1" applyBorder="1" applyAlignment="1">
      <alignment horizontal="center" vertical="center"/>
    </xf>
    <xf numFmtId="20" fontId="8" fillId="0" borderId="117" xfId="0" applyNumberFormat="1" applyFont="1" applyBorder="1" applyAlignment="1">
      <alignment horizontal="center" vertical="center"/>
    </xf>
    <xf numFmtId="20" fontId="8" fillId="0" borderId="40" xfId="0" applyNumberFormat="1"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 xfId="0" applyFont="1" applyBorder="1" applyAlignment="1">
      <alignment horizontal="center" vertical="center"/>
    </xf>
    <xf numFmtId="0" fontId="8" fillId="19" borderId="1" xfId="0" applyFont="1" applyFill="1" applyBorder="1" applyAlignment="1">
      <alignment horizontal="center" vertical="center"/>
    </xf>
    <xf numFmtId="0" fontId="8" fillId="19" borderId="51" xfId="0" applyFont="1" applyFill="1" applyBorder="1" applyAlignment="1">
      <alignment horizontal="center" vertical="center"/>
    </xf>
    <xf numFmtId="0" fontId="8" fillId="19" borderId="26" xfId="0" applyFont="1" applyFill="1" applyBorder="1" applyAlignment="1">
      <alignment horizontal="center" vertical="center"/>
    </xf>
    <xf numFmtId="20" fontId="8" fillId="0" borderId="66" xfId="0" applyNumberFormat="1" applyFont="1" applyBorder="1" applyAlignment="1">
      <alignment horizontal="center" vertical="center"/>
    </xf>
    <xf numFmtId="0" fontId="8" fillId="0" borderId="48" xfId="0" applyFont="1" applyBorder="1" applyAlignment="1">
      <alignment horizontal="center" vertical="center"/>
    </xf>
    <xf numFmtId="0" fontId="8" fillId="0" borderId="67" xfId="0" applyFont="1" applyBorder="1" applyAlignment="1">
      <alignment horizontal="center" vertical="center"/>
    </xf>
    <xf numFmtId="20" fontId="8" fillId="0" borderId="119" xfId="0" applyNumberFormat="1" applyFont="1" applyBorder="1" applyAlignment="1">
      <alignment horizontal="center" vertical="center"/>
    </xf>
    <xf numFmtId="20" fontId="8" fillId="0" borderId="45" xfId="0" applyNumberFormat="1" applyFont="1" applyBorder="1" applyAlignment="1">
      <alignment horizontal="center" vertical="center"/>
    </xf>
    <xf numFmtId="20" fontId="8" fillId="0" borderId="116" xfId="0" applyNumberFormat="1" applyFont="1" applyBorder="1" applyAlignment="1">
      <alignment horizontal="center" vertical="center"/>
    </xf>
    <xf numFmtId="0" fontId="8" fillId="19" borderId="48" xfId="0" applyFont="1" applyFill="1" applyBorder="1" applyAlignment="1">
      <alignment horizontal="center" vertical="center"/>
    </xf>
    <xf numFmtId="0" fontId="8" fillId="19" borderId="67" xfId="0" applyFont="1" applyFill="1" applyBorder="1" applyAlignment="1">
      <alignment horizontal="center" vertical="center"/>
    </xf>
    <xf numFmtId="0" fontId="8" fillId="0" borderId="28" xfId="0" applyFont="1" applyBorder="1" applyAlignment="1">
      <alignment horizontal="right" vertical="center"/>
    </xf>
    <xf numFmtId="0" fontId="8" fillId="0" borderId="20" xfId="0" applyFont="1" applyBorder="1" applyAlignment="1">
      <alignment horizontal="right" vertical="center"/>
    </xf>
    <xf numFmtId="0" fontId="8" fillId="0" borderId="118" xfId="0" applyFont="1" applyFill="1" applyBorder="1" applyAlignment="1">
      <alignment horizontal="center" vertical="center"/>
    </xf>
    <xf numFmtId="0" fontId="8" fillId="0" borderId="46" xfId="0" applyFont="1" applyFill="1" applyBorder="1" applyAlignment="1">
      <alignment horizontal="center" vertical="center"/>
    </xf>
    <xf numFmtId="0" fontId="8" fillId="0" borderId="87" xfId="0" applyFont="1" applyBorder="1" applyAlignment="1">
      <alignment horizontal="center" vertical="center"/>
    </xf>
    <xf numFmtId="20" fontId="8" fillId="0" borderId="34" xfId="0" applyNumberFormat="1" applyFont="1" applyBorder="1" applyAlignment="1">
      <alignment horizontal="center" vertical="center"/>
    </xf>
    <xf numFmtId="20" fontId="8" fillId="0" borderId="28" xfId="0" applyNumberFormat="1" applyFont="1" applyBorder="1" applyAlignment="1">
      <alignment horizontal="center" vertical="center"/>
    </xf>
    <xf numFmtId="20" fontId="8" fillId="0" borderId="35" xfId="0" applyNumberFormat="1" applyFont="1" applyBorder="1" applyAlignment="1">
      <alignment horizontal="center" vertical="center"/>
    </xf>
    <xf numFmtId="0" fontId="8" fillId="0" borderId="40" xfId="0" applyFont="1" applyBorder="1" applyAlignment="1">
      <alignment horizontal="center" vertical="center"/>
    </xf>
    <xf numFmtId="0" fontId="8" fillId="0" borderId="117" xfId="0" applyFont="1" applyFill="1" applyBorder="1" applyAlignment="1">
      <alignment horizontal="center" vertical="center"/>
    </xf>
    <xf numFmtId="0" fontId="8" fillId="14" borderId="100" xfId="0" applyFont="1" applyFill="1" applyBorder="1" applyAlignment="1">
      <alignment horizontal="center" vertical="center"/>
    </xf>
    <xf numFmtId="0" fontId="8" fillId="0" borderId="9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93" xfId="0" applyFont="1" applyFill="1" applyBorder="1" applyAlignment="1">
      <alignment horizontal="center" vertical="center"/>
    </xf>
    <xf numFmtId="0" fontId="8" fillId="0" borderId="116" xfId="0" applyFont="1" applyBorder="1" applyAlignment="1">
      <alignment horizontal="center" vertical="center"/>
    </xf>
    <xf numFmtId="0" fontId="8" fillId="0" borderId="0" xfId="0" applyFont="1" applyAlignment="1">
      <alignment horizontal="center" vertical="center"/>
    </xf>
    <xf numFmtId="0" fontId="8" fillId="0" borderId="33" xfId="0" applyFont="1" applyBorder="1" applyAlignment="1">
      <alignment horizontal="center" vertical="center"/>
    </xf>
    <xf numFmtId="0" fontId="8" fillId="0" borderId="1" xfId="0" applyFont="1" applyFill="1" applyBorder="1" applyAlignment="1">
      <alignment horizontal="center" vertical="center"/>
    </xf>
    <xf numFmtId="0" fontId="8" fillId="0" borderId="51" xfId="0" applyFont="1" applyFill="1" applyBorder="1" applyAlignment="1">
      <alignment horizontal="center" vertical="center"/>
    </xf>
    <xf numFmtId="0" fontId="8" fillId="0" borderId="26" xfId="0" applyFont="1" applyFill="1" applyBorder="1" applyAlignment="1">
      <alignment horizontal="center" vertical="center"/>
    </xf>
    <xf numFmtId="0" fontId="15" fillId="0" borderId="32" xfId="0" applyFont="1" applyBorder="1" applyAlignment="1">
      <alignment horizontal="left" vertical="center"/>
    </xf>
    <xf numFmtId="0" fontId="15" fillId="0" borderId="28" xfId="0" applyFont="1" applyBorder="1" applyAlignment="1">
      <alignment horizontal="left" vertical="center"/>
    </xf>
    <xf numFmtId="0" fontId="0" fillId="0" borderId="0" xfId="0" applyBorder="1" applyAlignment="1">
      <alignment horizontal="right" vertical="center"/>
    </xf>
    <xf numFmtId="0" fontId="8" fillId="0" borderId="28" xfId="0" applyFont="1" applyBorder="1" applyAlignment="1">
      <alignment vertical="center"/>
    </xf>
    <xf numFmtId="0" fontId="0" fillId="0" borderId="20" xfId="0" applyBorder="1" applyAlignment="1">
      <alignment vertical="center"/>
    </xf>
    <xf numFmtId="0" fontId="8" fillId="19" borderId="52" xfId="0" applyFont="1" applyFill="1" applyBorder="1" applyAlignment="1">
      <alignment horizontal="center" vertical="center"/>
    </xf>
    <xf numFmtId="0" fontId="8" fillId="0" borderId="89" xfId="0" applyFont="1" applyBorder="1" applyAlignment="1">
      <alignment horizontal="center" vertical="center"/>
    </xf>
    <xf numFmtId="0" fontId="8" fillId="0" borderId="15" xfId="0" applyFont="1" applyBorder="1" applyAlignment="1">
      <alignment horizontal="center" vertical="center"/>
    </xf>
    <xf numFmtId="0" fontId="8" fillId="0" borderId="84" xfId="0" applyFont="1" applyBorder="1" applyAlignment="1">
      <alignment horizontal="center" vertical="center"/>
    </xf>
    <xf numFmtId="0" fontId="8" fillId="19" borderId="120" xfId="0" applyFont="1" applyFill="1" applyBorder="1" applyAlignment="1">
      <alignment horizontal="center" vertical="center"/>
    </xf>
    <xf numFmtId="20" fontId="8" fillId="0" borderId="89" xfId="0" applyNumberFormat="1" applyFont="1" applyBorder="1" applyAlignment="1">
      <alignment horizontal="center" vertical="center"/>
    </xf>
    <xf numFmtId="0" fontId="8" fillId="0" borderId="31" xfId="0" applyFont="1" applyBorder="1" applyAlignment="1">
      <alignment horizontal="left" vertical="top"/>
    </xf>
    <xf numFmtId="0" fontId="8" fillId="0" borderId="32" xfId="0" applyFont="1" applyBorder="1" applyAlignment="1">
      <alignment vertical="center"/>
    </xf>
    <xf numFmtId="0" fontId="0" fillId="0" borderId="28" xfId="0" applyBorder="1" applyAlignment="1">
      <alignment vertical="center"/>
    </xf>
    <xf numFmtId="0" fontId="8" fillId="14" borderId="101" xfId="0" applyFont="1" applyFill="1" applyBorder="1" applyAlignment="1">
      <alignment horizontal="center" vertical="center"/>
    </xf>
    <xf numFmtId="0" fontId="0" fillId="0" borderId="28" xfId="0" applyBorder="1" applyAlignment="1">
      <alignment horizontal="center" vertical="center"/>
    </xf>
    <xf numFmtId="0" fontId="41" fillId="0" borderId="4" xfId="0" applyFont="1" applyBorder="1" applyAlignment="1">
      <alignment horizontal="left" vertical="center"/>
    </xf>
    <xf numFmtId="0" fontId="0" fillId="0" borderId="0" xfId="0" applyBorder="1" applyAlignment="1">
      <alignment horizontal="left" vertical="center"/>
    </xf>
    <xf numFmtId="0" fontId="41" fillId="0" borderId="3" xfId="0" applyFont="1" applyBorder="1" applyAlignment="1">
      <alignment vertical="center"/>
    </xf>
    <xf numFmtId="0" fontId="0" fillId="0" borderId="30" xfId="0" applyBorder="1" applyAlignment="1">
      <alignment vertical="center"/>
    </xf>
    <xf numFmtId="0" fontId="15" fillId="0" borderId="28" xfId="0" applyFont="1" applyBorder="1" applyAlignment="1">
      <alignment horizontal="right" vertical="center"/>
    </xf>
    <xf numFmtId="0" fontId="15" fillId="0" borderId="20" xfId="0" applyFont="1" applyBorder="1" applyAlignment="1">
      <alignment horizontal="right" vertical="center"/>
    </xf>
    <xf numFmtId="0" fontId="8" fillId="14" borderId="1" xfId="0" applyFont="1" applyFill="1" applyBorder="1" applyAlignment="1">
      <alignment horizontal="center" vertical="center"/>
    </xf>
    <xf numFmtId="0" fontId="8" fillId="14" borderId="51" xfId="0" applyFont="1" applyFill="1" applyBorder="1" applyAlignment="1">
      <alignment horizontal="center" vertical="center"/>
    </xf>
    <xf numFmtId="0" fontId="8" fillId="14" borderId="26" xfId="0" applyFont="1" applyFill="1" applyBorder="1" applyAlignment="1">
      <alignment horizontal="center" vertical="center"/>
    </xf>
    <xf numFmtId="0" fontId="8" fillId="0" borderId="0" xfId="0" applyFont="1" applyBorder="1" applyAlignment="1">
      <alignment horizontal="left" vertical="top"/>
    </xf>
    <xf numFmtId="0" fontId="4" fillId="0" borderId="0" xfId="0" applyFont="1" applyAlignment="1">
      <alignment horizontal="center" vertical="center"/>
    </xf>
    <xf numFmtId="0" fontId="8" fillId="0" borderId="6" xfId="0" applyFont="1" applyBorder="1" applyAlignment="1">
      <alignment horizontal="center" vertical="center"/>
    </xf>
    <xf numFmtId="0" fontId="8" fillId="0" borderId="61" xfId="0" applyFont="1" applyBorder="1" applyAlignment="1">
      <alignment horizontal="center" vertical="center"/>
    </xf>
    <xf numFmtId="0" fontId="8" fillId="0" borderId="121" xfId="0" applyFont="1" applyBorder="1" applyAlignment="1">
      <alignment horizontal="center" vertical="center"/>
    </xf>
    <xf numFmtId="0" fontId="8" fillId="0" borderId="2" xfId="0" applyFont="1" applyBorder="1" applyAlignment="1">
      <alignment horizontal="center" vertical="center"/>
    </xf>
    <xf numFmtId="0" fontId="8" fillId="0" borderId="25" xfId="0" applyFont="1" applyBorder="1" applyAlignment="1">
      <alignment horizontal="center" vertical="center"/>
    </xf>
    <xf numFmtId="0" fontId="8" fillId="0" borderId="5" xfId="0" applyFont="1" applyBorder="1" applyAlignment="1">
      <alignment horizontal="center" vertical="center"/>
    </xf>
    <xf numFmtId="0" fontId="8" fillId="0" borderId="122" xfId="0" applyFont="1" applyBorder="1" applyAlignment="1">
      <alignment horizontal="center" vertical="center"/>
    </xf>
    <xf numFmtId="0" fontId="15" fillId="0" borderId="5" xfId="0" applyFont="1" applyBorder="1" applyAlignment="1">
      <alignment horizontal="center" vertical="center"/>
    </xf>
    <xf numFmtId="0" fontId="15" fillId="0" borderId="26" xfId="0" applyFont="1" applyBorder="1" applyAlignment="1">
      <alignment horizontal="center" vertical="center"/>
    </xf>
    <xf numFmtId="0" fontId="15" fillId="0" borderId="6" xfId="0" applyFont="1" applyBorder="1" applyAlignment="1">
      <alignment horizontal="center" vertical="center"/>
    </xf>
    <xf numFmtId="0" fontId="15" fillId="0" borderId="25" xfId="0" applyFont="1" applyBorder="1" applyAlignment="1">
      <alignment horizontal="center" vertical="center"/>
    </xf>
    <xf numFmtId="0" fontId="8" fillId="0" borderId="74" xfId="0" applyFont="1" applyBorder="1" applyAlignment="1">
      <alignment horizontal="center" vertical="center"/>
    </xf>
    <xf numFmtId="0" fontId="8" fillId="0" borderId="123" xfId="0" applyFont="1" applyBorder="1" applyAlignment="1">
      <alignment horizontal="center" vertical="center"/>
    </xf>
    <xf numFmtId="0" fontId="8" fillId="0" borderId="34" xfId="0" applyFont="1" applyBorder="1" applyAlignment="1">
      <alignment horizontal="center" vertical="center"/>
    </xf>
    <xf numFmtId="0" fontId="8" fillId="0" borderId="124" xfId="0" applyFont="1" applyBorder="1" applyAlignment="1">
      <alignment horizontal="center" vertical="center"/>
    </xf>
    <xf numFmtId="0" fontId="8" fillId="0" borderId="125" xfId="0" applyFont="1" applyBorder="1" applyAlignment="1">
      <alignment horizontal="center" vertical="center"/>
    </xf>
    <xf numFmtId="0" fontId="8" fillId="0" borderId="77" xfId="0" applyFont="1" applyBorder="1" applyAlignment="1">
      <alignment horizontal="center" vertical="center"/>
    </xf>
    <xf numFmtId="0" fontId="41" fillId="0" borderId="105" xfId="0" applyFont="1" applyBorder="1" applyAlignment="1">
      <alignment horizontal="center" vertical="center"/>
    </xf>
    <xf numFmtId="0" fontId="41" fillId="0" borderId="106" xfId="0" applyFont="1" applyBorder="1" applyAlignment="1">
      <alignment horizontal="center" vertical="center"/>
    </xf>
    <xf numFmtId="0" fontId="41" fillId="0" borderId="107" xfId="0" applyFont="1" applyBorder="1" applyAlignment="1">
      <alignment horizontal="center" vertical="center"/>
    </xf>
    <xf numFmtId="0" fontId="41" fillId="0" borderId="111" xfId="0" applyFont="1" applyBorder="1" applyAlignment="1">
      <alignment horizontal="center" vertical="center"/>
    </xf>
    <xf numFmtId="0" fontId="41" fillId="0" borderId="112" xfId="0" applyFont="1" applyBorder="1" applyAlignment="1">
      <alignment horizontal="center" vertical="center"/>
    </xf>
    <xf numFmtId="0" fontId="41" fillId="0" borderId="113" xfId="0" applyFont="1" applyBorder="1" applyAlignment="1">
      <alignment horizontal="center" vertical="center"/>
    </xf>
    <xf numFmtId="0" fontId="8" fillId="0" borderId="88" xfId="0" applyFont="1" applyBorder="1" applyAlignment="1">
      <alignment horizontal="center" vertical="center"/>
    </xf>
    <xf numFmtId="0" fontId="23" fillId="0" borderId="74" xfId="0" applyFont="1" applyBorder="1" applyAlignment="1">
      <alignment horizontal="center" vertical="center" wrapText="1"/>
    </xf>
    <xf numFmtId="0" fontId="23" fillId="0" borderId="71" xfId="0" applyFont="1" applyBorder="1" applyAlignment="1">
      <alignment horizontal="center" vertical="center" wrapText="1"/>
    </xf>
    <xf numFmtId="0" fontId="23" fillId="0" borderId="68" xfId="0" applyFont="1" applyBorder="1" applyAlignment="1">
      <alignment horizontal="center" vertical="center" wrapText="1"/>
    </xf>
    <xf numFmtId="0" fontId="23" fillId="0" borderId="109" xfId="0" applyFont="1" applyBorder="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8" fillId="0" borderId="119" xfId="0" applyFont="1" applyFill="1" applyBorder="1" applyAlignment="1">
      <alignment horizontal="center" vertical="center"/>
    </xf>
    <xf numFmtId="0" fontId="8" fillId="0" borderId="45" xfId="0" applyFont="1" applyFill="1" applyBorder="1" applyAlignment="1">
      <alignment horizontal="center" vertical="center"/>
    </xf>
    <xf numFmtId="0" fontId="8" fillId="0" borderId="38" xfId="0" applyFont="1" applyFill="1" applyBorder="1" applyAlignment="1">
      <alignment horizontal="center" vertical="center"/>
    </xf>
    <xf numFmtId="0" fontId="8" fillId="0" borderId="39" xfId="0" applyFont="1" applyFill="1" applyBorder="1" applyAlignment="1">
      <alignment horizontal="center" vertical="center"/>
    </xf>
    <xf numFmtId="0" fontId="42" fillId="0" borderId="45" xfId="0" applyFont="1" applyFill="1" applyBorder="1" applyAlignment="1">
      <alignment horizontal="center" vertical="center"/>
    </xf>
    <xf numFmtId="0" fontId="42" fillId="0" borderId="116" xfId="0" applyFont="1" applyFill="1" applyBorder="1" applyAlignment="1">
      <alignment horizontal="center" vertical="center"/>
    </xf>
    <xf numFmtId="20" fontId="7" fillId="0" borderId="0" xfId="0" applyNumberFormat="1" applyFont="1" applyBorder="1" applyAlignment="1">
      <alignment horizontal="center" vertical="center"/>
    </xf>
    <xf numFmtId="0" fontId="7" fillId="0" borderId="0" xfId="0" applyFont="1" applyFill="1" applyBorder="1" applyAlignment="1">
      <alignment horizontal="center" vertical="center"/>
    </xf>
    <xf numFmtId="20" fontId="7" fillId="0" borderId="6" xfId="0" applyNumberFormat="1" applyFont="1" applyBorder="1" applyAlignment="1">
      <alignment horizontal="center" vertical="center"/>
    </xf>
    <xf numFmtId="20" fontId="7" fillId="0" borderId="61" xfId="0" applyNumberFormat="1" applyFont="1" applyBorder="1" applyAlignment="1">
      <alignment horizontal="center" vertical="center"/>
    </xf>
    <xf numFmtId="20" fontId="7" fillId="0" borderId="25" xfId="0" applyNumberFormat="1" applyFont="1" applyBorder="1" applyAlignment="1">
      <alignment horizontal="center" vertical="center"/>
    </xf>
    <xf numFmtId="20" fontId="7" fillId="0" borderId="10" xfId="0" applyNumberFormat="1" applyFont="1" applyBorder="1" applyAlignment="1">
      <alignment horizontal="center" vertical="center"/>
    </xf>
    <xf numFmtId="20" fontId="7" fillId="0" borderId="11" xfId="0" applyNumberFormat="1"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20" fontId="7" fillId="0" borderId="7" xfId="0" applyNumberFormat="1" applyFont="1" applyBorder="1" applyAlignment="1">
      <alignment horizontal="center" vertical="center"/>
    </xf>
    <xf numFmtId="20" fontId="7" fillId="0" borderId="8" xfId="0" applyNumberFormat="1" applyFont="1" applyBorder="1" applyAlignment="1">
      <alignment horizontal="center" vertical="center"/>
    </xf>
    <xf numFmtId="0" fontId="7" fillId="0" borderId="110" xfId="0" applyFont="1" applyFill="1" applyBorder="1" applyAlignment="1">
      <alignment horizontal="center" vertical="center"/>
    </xf>
    <xf numFmtId="0" fontId="7" fillId="0" borderId="90" xfId="0" applyFont="1" applyFill="1" applyBorder="1" applyAlignment="1">
      <alignment horizontal="center" vertical="center"/>
    </xf>
    <xf numFmtId="20" fontId="7" fillId="0" borderId="87" xfId="0" applyNumberFormat="1" applyFont="1" applyBorder="1" applyAlignment="1">
      <alignment horizontal="center" vertical="center"/>
    </xf>
    <xf numFmtId="20" fontId="7" fillId="0" borderId="90" xfId="0" applyNumberFormat="1" applyFont="1" applyBorder="1" applyAlignment="1">
      <alignment horizontal="center" vertical="center"/>
    </xf>
    <xf numFmtId="20" fontId="7" fillId="0" borderId="88" xfId="0" applyNumberFormat="1" applyFont="1" applyBorder="1" applyAlignment="1">
      <alignment horizontal="center" vertical="center"/>
    </xf>
    <xf numFmtId="0" fontId="7" fillId="0" borderId="89"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84" xfId="0" applyFont="1" applyFill="1" applyBorder="1" applyAlignment="1">
      <alignment horizontal="center" vertical="center"/>
    </xf>
    <xf numFmtId="0" fontId="8" fillId="14" borderId="46" xfId="0" applyFont="1" applyFill="1" applyBorder="1" applyAlignment="1">
      <alignment horizontal="center" vertical="center"/>
    </xf>
    <xf numFmtId="0" fontId="8" fillId="14" borderId="117" xfId="0" applyFont="1" applyFill="1" applyBorder="1" applyAlignment="1">
      <alignment horizontal="center" vertical="center"/>
    </xf>
    <xf numFmtId="0" fontId="8" fillId="14" borderId="118" xfId="0" applyFont="1" applyFill="1" applyBorder="1" applyAlignment="1">
      <alignment horizontal="center" vertical="center"/>
    </xf>
    <xf numFmtId="0" fontId="7" fillId="0" borderId="126" xfId="0" applyFont="1" applyBorder="1" applyAlignment="1">
      <alignment horizontal="center" vertical="center"/>
    </xf>
    <xf numFmtId="0" fontId="7" fillId="0" borderId="127" xfId="0" applyFont="1" applyBorder="1" applyAlignment="1">
      <alignment horizontal="center" vertical="center"/>
    </xf>
    <xf numFmtId="20" fontId="7" fillId="0" borderId="128" xfId="0" applyNumberFormat="1" applyFont="1" applyBorder="1" applyAlignment="1">
      <alignment horizontal="center" vertical="center"/>
    </xf>
    <xf numFmtId="20" fontId="7" fillId="0" borderId="126" xfId="0" applyNumberFormat="1" applyFont="1" applyBorder="1" applyAlignment="1">
      <alignment horizontal="center" vertical="center"/>
    </xf>
    <xf numFmtId="0" fontId="15" fillId="0" borderId="10" xfId="0" applyFont="1" applyFill="1" applyBorder="1" applyAlignment="1">
      <alignment horizontal="center" vertical="center"/>
    </xf>
    <xf numFmtId="0" fontId="15" fillId="0" borderId="12" xfId="0" applyFont="1" applyFill="1" applyBorder="1" applyAlignment="1">
      <alignment horizontal="center" vertical="center"/>
    </xf>
    <xf numFmtId="20" fontId="7" fillId="0" borderId="92" xfId="0" applyNumberFormat="1" applyFont="1" applyBorder="1" applyAlignment="1">
      <alignment horizontal="center" vertical="center"/>
    </xf>
    <xf numFmtId="0" fontId="7" fillId="0" borderId="3" xfId="0" applyFont="1" applyBorder="1" applyAlignment="1">
      <alignment horizontal="center" vertical="center"/>
    </xf>
    <xf numFmtId="0" fontId="7" fillId="0" borderId="93" xfId="0" applyFont="1" applyBorder="1" applyAlignment="1">
      <alignment horizontal="center" vertical="center"/>
    </xf>
    <xf numFmtId="20" fontId="7" fillId="0" borderId="119" xfId="0" applyNumberFormat="1" applyFont="1" applyBorder="1" applyAlignment="1">
      <alignment horizontal="center" vertical="center"/>
    </xf>
    <xf numFmtId="20" fontId="7" fillId="0" borderId="45" xfId="0" applyNumberFormat="1" applyFont="1" applyBorder="1" applyAlignment="1">
      <alignment horizontal="center" vertical="center"/>
    </xf>
    <xf numFmtId="20" fontId="7" fillId="0" borderId="116" xfId="0" applyNumberFormat="1" applyFont="1" applyBorder="1" applyAlignment="1">
      <alignment horizontal="center" vertical="center"/>
    </xf>
    <xf numFmtId="20" fontId="7" fillId="0" borderId="42" xfId="0" applyNumberFormat="1" applyFont="1" applyBorder="1" applyAlignment="1">
      <alignment horizontal="center" vertical="center"/>
    </xf>
    <xf numFmtId="0" fontId="7" fillId="0" borderId="29" xfId="0" applyFont="1" applyBorder="1" applyAlignment="1">
      <alignment horizontal="center" vertical="center"/>
    </xf>
    <xf numFmtId="20" fontId="7" fillId="0" borderId="118" xfId="0" applyNumberFormat="1" applyFont="1" applyBorder="1" applyAlignment="1">
      <alignment horizontal="center" vertical="center"/>
    </xf>
    <xf numFmtId="20" fontId="7" fillId="0" borderId="46" xfId="0" applyNumberFormat="1" applyFont="1" applyBorder="1" applyAlignment="1">
      <alignment horizontal="center" vertical="center"/>
    </xf>
    <xf numFmtId="20" fontId="7" fillId="0" borderId="117" xfId="0" applyNumberFormat="1" applyFont="1" applyBorder="1" applyAlignment="1">
      <alignment horizontal="center" vertical="center"/>
    </xf>
    <xf numFmtId="20" fontId="7" fillId="0" borderId="89" xfId="0" applyNumberFormat="1" applyFont="1" applyBorder="1" applyAlignment="1">
      <alignment horizontal="center" vertical="center"/>
    </xf>
    <xf numFmtId="20" fontId="7" fillId="0" borderId="100" xfId="0" applyNumberFormat="1" applyFont="1" applyBorder="1" applyAlignment="1">
      <alignment horizontal="center" vertical="center"/>
    </xf>
    <xf numFmtId="0" fontId="7" fillId="0" borderId="13" xfId="0" applyFont="1" applyBorder="1" applyAlignment="1">
      <alignment horizontal="center" vertical="center"/>
    </xf>
    <xf numFmtId="0" fontId="15" fillId="0" borderId="7" xfId="0" applyFont="1" applyFill="1" applyBorder="1" applyAlignment="1">
      <alignment horizontal="center" vertical="center"/>
    </xf>
    <xf numFmtId="0" fontId="15" fillId="0" borderId="9" xfId="0" applyFont="1" applyFill="1" applyBorder="1" applyAlignment="1">
      <alignment horizontal="center" vertical="center"/>
    </xf>
    <xf numFmtId="20" fontId="7" fillId="0" borderId="9" xfId="0" applyNumberFormat="1" applyFont="1" applyBorder="1" applyAlignment="1">
      <alignment horizontal="center" vertical="center"/>
    </xf>
    <xf numFmtId="20" fontId="7" fillId="0" borderId="5" xfId="0" applyNumberFormat="1" applyFont="1" applyBorder="1" applyAlignment="1">
      <alignment horizontal="center" vertical="center"/>
    </xf>
    <xf numFmtId="20" fontId="7" fillId="0" borderId="51" xfId="0" applyNumberFormat="1" applyFont="1" applyBorder="1" applyAlignment="1">
      <alignment horizontal="center" vertical="center"/>
    </xf>
    <xf numFmtId="20" fontId="7" fillId="0" borderId="26" xfId="0" applyNumberFormat="1" applyFont="1" applyBorder="1" applyAlignment="1">
      <alignment horizontal="center" vertical="center"/>
    </xf>
    <xf numFmtId="0" fontId="4" fillId="0" borderId="87" xfId="0" applyFont="1" applyBorder="1" applyAlignment="1">
      <alignment horizontal="center" vertical="center"/>
    </xf>
    <xf numFmtId="0" fontId="4" fillId="0" borderId="90" xfId="0" applyFont="1" applyBorder="1" applyAlignment="1">
      <alignment horizontal="center" vertical="center"/>
    </xf>
    <xf numFmtId="20" fontId="7" fillId="0" borderId="127" xfId="0" applyNumberFormat="1" applyFont="1" applyBorder="1" applyAlignment="1">
      <alignment horizontal="center" vertical="center"/>
    </xf>
    <xf numFmtId="20" fontId="7" fillId="0" borderId="12" xfId="0" applyNumberFormat="1" applyFont="1" applyBorder="1" applyAlignment="1">
      <alignment horizontal="center" vertical="center"/>
    </xf>
    <xf numFmtId="0" fontId="7" fillId="0" borderId="1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6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51"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00"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01" xfId="0" applyFont="1" applyFill="1" applyBorder="1" applyAlignment="1">
      <alignment horizontal="center" vertical="center"/>
    </xf>
    <xf numFmtId="0" fontId="5" fillId="0" borderId="69" xfId="0" applyFont="1" applyBorder="1" applyAlignment="1">
      <alignment horizontal="center" vertical="center"/>
    </xf>
    <xf numFmtId="0" fontId="5" fillId="0" borderId="70" xfId="0" applyFont="1" applyBorder="1" applyAlignment="1">
      <alignment horizontal="center" vertical="center"/>
    </xf>
    <xf numFmtId="0" fontId="15" fillId="0" borderId="18" xfId="0" applyFont="1" applyFill="1" applyBorder="1" applyAlignment="1">
      <alignment horizontal="center" vertical="center"/>
    </xf>
    <xf numFmtId="0" fontId="15" fillId="0" borderId="22" xfId="0" applyFont="1" applyFill="1" applyBorder="1" applyAlignment="1">
      <alignment horizontal="center" vertical="center"/>
    </xf>
    <xf numFmtId="0" fontId="8" fillId="0" borderId="116" xfId="0" applyFont="1" applyFill="1" applyBorder="1" applyAlignment="1">
      <alignment horizontal="center" vertical="center"/>
    </xf>
    <xf numFmtId="0" fontId="8" fillId="0" borderId="40" xfId="0" applyFont="1" applyFill="1" applyBorder="1" applyAlignment="1">
      <alignment horizontal="center" vertical="center"/>
    </xf>
    <xf numFmtId="20" fontId="7" fillId="0" borderId="40" xfId="0" applyNumberFormat="1"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4" fillId="0" borderId="91" xfId="0" applyFont="1" applyBorder="1" applyAlignment="1">
      <alignment horizontal="center" vertical="center"/>
    </xf>
    <xf numFmtId="20" fontId="7" fillId="0" borderId="34" xfId="0" applyNumberFormat="1" applyFont="1" applyBorder="1" applyAlignment="1">
      <alignment horizontal="center" vertical="center"/>
    </xf>
    <xf numFmtId="20" fontId="7" fillId="0" borderId="28" xfId="0" applyNumberFormat="1" applyFont="1" applyBorder="1" applyAlignment="1">
      <alignment horizontal="center" vertical="center"/>
    </xf>
    <xf numFmtId="20" fontId="7" fillId="0" borderId="35" xfId="0" applyNumberFormat="1" applyFont="1" applyBorder="1" applyAlignment="1">
      <alignment horizontal="center" vertical="center"/>
    </xf>
    <xf numFmtId="0" fontId="8" fillId="0" borderId="92" xfId="0" applyFont="1" applyBorder="1" applyAlignment="1">
      <alignment horizontal="center" vertical="center"/>
    </xf>
    <xf numFmtId="0" fontId="8" fillId="0" borderId="93" xfId="0" applyFont="1" applyBorder="1" applyAlignment="1">
      <alignment horizontal="center" vertical="center"/>
    </xf>
    <xf numFmtId="0" fontId="8" fillId="0" borderId="35" xfId="0" applyFont="1" applyBorder="1" applyAlignment="1">
      <alignment horizontal="center" vertical="center"/>
    </xf>
    <xf numFmtId="0" fontId="8" fillId="19" borderId="89" xfId="0" applyFont="1" applyFill="1" applyBorder="1" applyAlignment="1">
      <alignment horizontal="center" vertical="center"/>
    </xf>
    <xf numFmtId="0" fontId="8" fillId="19" borderId="15" xfId="0" applyFont="1" applyFill="1" applyBorder="1" applyAlignment="1">
      <alignment horizontal="center" vertical="center"/>
    </xf>
    <xf numFmtId="0" fontId="8" fillId="19" borderId="84" xfId="0" applyFont="1" applyFill="1" applyBorder="1" applyAlignment="1">
      <alignment horizontal="center" vertical="center"/>
    </xf>
    <xf numFmtId="0" fontId="8" fillId="14" borderId="89" xfId="0" applyFont="1" applyFill="1" applyBorder="1" applyAlignment="1">
      <alignment horizontal="center" vertical="center"/>
    </xf>
    <xf numFmtId="0" fontId="8" fillId="14" borderId="15" xfId="0" applyFont="1" applyFill="1" applyBorder="1" applyAlignment="1">
      <alignment horizontal="center" vertical="center"/>
    </xf>
    <xf numFmtId="0" fontId="8" fillId="14" borderId="84" xfId="0" applyFont="1" applyFill="1" applyBorder="1" applyAlignment="1">
      <alignment horizontal="center" vertical="center"/>
    </xf>
    <xf numFmtId="0" fontId="41" fillId="0" borderId="13" xfId="0" applyFont="1" applyBorder="1" applyAlignment="1">
      <alignment horizontal="right" vertical="center"/>
    </xf>
    <xf numFmtId="0" fontId="41" fillId="0" borderId="0" xfId="0" applyFont="1" applyBorder="1" applyAlignment="1">
      <alignment horizontal="right" vertical="center"/>
    </xf>
    <xf numFmtId="0" fontId="41" fillId="0" borderId="102" xfId="0" applyFont="1" applyBorder="1" applyAlignment="1">
      <alignment horizontal="center" vertical="center"/>
    </xf>
    <xf numFmtId="0" fontId="41" fillId="0" borderId="103" xfId="0" applyFont="1" applyBorder="1" applyAlignment="1">
      <alignment horizontal="center" vertical="center"/>
    </xf>
    <xf numFmtId="0" fontId="15" fillId="0" borderId="1" xfId="0" applyFont="1" applyBorder="1" applyAlignment="1">
      <alignment horizontal="center" vertical="center"/>
    </xf>
    <xf numFmtId="0" fontId="15" fillId="0" borderId="81" xfId="0" applyFont="1" applyBorder="1" applyAlignment="1">
      <alignment horizontal="center" vertical="center"/>
    </xf>
    <xf numFmtId="0" fontId="15" fillId="0" borderId="2" xfId="0" applyFont="1" applyBorder="1" applyAlignment="1">
      <alignment horizontal="center" vertical="center"/>
    </xf>
    <xf numFmtId="0" fontId="15" fillId="0" borderId="86" xfId="0" applyFont="1" applyBorder="1" applyAlignment="1">
      <alignment horizontal="center" vertical="center"/>
    </xf>
    <xf numFmtId="0" fontId="5" fillId="0" borderId="74" xfId="0" applyFont="1" applyBorder="1" applyAlignment="1">
      <alignment horizontal="center" vertical="center"/>
    </xf>
    <xf numFmtId="0" fontId="15" fillId="0" borderId="34" xfId="0" applyFont="1" applyBorder="1" applyAlignment="1">
      <alignment horizontal="center" vertical="center"/>
    </xf>
    <xf numFmtId="0" fontId="15" fillId="0" borderId="20" xfId="0" applyFont="1" applyBorder="1" applyAlignment="1">
      <alignment horizontal="center" vertical="center"/>
    </xf>
    <xf numFmtId="0" fontId="15" fillId="0" borderId="32" xfId="0" applyFont="1" applyBorder="1" applyAlignment="1">
      <alignment horizontal="center" vertical="center"/>
    </xf>
    <xf numFmtId="0" fontId="15" fillId="0" borderId="35" xfId="0" applyFont="1" applyBorder="1" applyAlignment="1">
      <alignment horizontal="center" vertical="center"/>
    </xf>
    <xf numFmtId="0" fontId="7" fillId="0" borderId="42" xfId="0" applyFont="1" applyFill="1" applyBorder="1" applyAlignment="1">
      <alignment horizontal="center" vertical="center"/>
    </xf>
    <xf numFmtId="0" fontId="7" fillId="0" borderId="29" xfId="0" applyFont="1" applyFill="1" applyBorder="1" applyAlignment="1">
      <alignment horizontal="center" vertical="center"/>
    </xf>
    <xf numFmtId="0" fontId="7" fillId="0" borderId="43" xfId="0" applyFont="1" applyFill="1" applyBorder="1" applyAlignment="1">
      <alignment horizontal="center" vertical="center"/>
    </xf>
    <xf numFmtId="0" fontId="6" fillId="0" borderId="4" xfId="0" applyFont="1" applyBorder="1" applyAlignment="1">
      <alignment horizontal="center" vertical="center"/>
    </xf>
    <xf numFmtId="0" fontId="8" fillId="0" borderId="59" xfId="0" applyFont="1" applyBorder="1" applyAlignment="1">
      <alignment horizontal="center" vertical="center"/>
    </xf>
    <xf numFmtId="0" fontId="8" fillId="0" borderId="21" xfId="0" applyFont="1" applyBorder="1" applyAlignment="1">
      <alignment horizontal="center" vertical="center"/>
    </xf>
    <xf numFmtId="0" fontId="8" fillId="0" borderId="60" xfId="0" applyFont="1" applyBorder="1" applyAlignment="1">
      <alignment horizontal="center" vertical="center"/>
    </xf>
    <xf numFmtId="0" fontId="8" fillId="0" borderId="129" xfId="0" applyFont="1" applyBorder="1" applyAlignment="1">
      <alignment horizontal="center" vertical="center"/>
    </xf>
    <xf numFmtId="0" fontId="8" fillId="0" borderId="130" xfId="0" applyFont="1" applyBorder="1" applyAlignment="1">
      <alignment horizontal="center" vertical="center"/>
    </xf>
    <xf numFmtId="0" fontId="8" fillId="0" borderId="131" xfId="0" applyFont="1" applyBorder="1" applyAlignment="1">
      <alignment horizontal="center" vertical="center"/>
    </xf>
    <xf numFmtId="0" fontId="8" fillId="0" borderId="132" xfId="0" applyFont="1" applyBorder="1" applyAlignment="1">
      <alignment horizontal="center" vertical="center"/>
    </xf>
    <xf numFmtId="0" fontId="7" fillId="0" borderId="28" xfId="0" applyFont="1" applyBorder="1" applyAlignment="1">
      <alignment horizontal="center" vertical="center"/>
    </xf>
    <xf numFmtId="0" fontId="8" fillId="0" borderId="8" xfId="0" applyFont="1" applyBorder="1" applyAlignment="1">
      <alignment horizontal="center" vertical="center"/>
    </xf>
    <xf numFmtId="0" fontId="8" fillId="0" borderId="31" xfId="0" applyFont="1" applyBorder="1" applyAlignment="1">
      <alignment vertical="center"/>
    </xf>
    <xf numFmtId="0" fontId="8" fillId="0" borderId="4" xfId="0" applyFont="1" applyBorder="1" applyAlignment="1">
      <alignment vertical="center"/>
    </xf>
    <xf numFmtId="0" fontId="8" fillId="0" borderId="133" xfId="0" applyFont="1" applyBorder="1" applyAlignment="1">
      <alignment horizontal="center" vertical="center"/>
    </xf>
    <xf numFmtId="0" fontId="8" fillId="0" borderId="134" xfId="0" applyFont="1" applyBorder="1" applyAlignment="1">
      <alignment horizontal="center" vertical="center"/>
    </xf>
    <xf numFmtId="0" fontId="5" fillId="0" borderId="89" xfId="0" applyFont="1" applyBorder="1" applyAlignment="1">
      <alignment horizontal="center" vertical="center"/>
    </xf>
    <xf numFmtId="0" fontId="5" fillId="0" borderId="84" xfId="0" applyFont="1" applyBorder="1" applyAlignment="1">
      <alignment horizontal="center" vertical="center"/>
    </xf>
    <xf numFmtId="0" fontId="4" fillId="0" borderId="0" xfId="0" applyFont="1" applyBorder="1" applyAlignment="1">
      <alignment horizontal="center" vertical="center"/>
    </xf>
    <xf numFmtId="0" fontId="33" fillId="0" borderId="3" xfId="0" applyFont="1" applyBorder="1" applyAlignment="1">
      <alignment horizontal="right" vertical="center" wrapText="1"/>
    </xf>
    <xf numFmtId="0" fontId="33" fillId="0" borderId="0" xfId="0" applyFont="1" applyBorder="1" applyAlignment="1">
      <alignment horizontal="right" vertical="center" wrapText="1"/>
    </xf>
  </cellXfs>
  <cellStyles count="2">
    <cellStyle name="通貨" xfId="1" builtinId="7"/>
    <cellStyle name="標準"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114300</xdr:colOff>
      <xdr:row>7</xdr:row>
      <xdr:rowOff>95250</xdr:rowOff>
    </xdr:from>
    <xdr:to>
      <xdr:col>17</xdr:col>
      <xdr:colOff>1447800</xdr:colOff>
      <xdr:row>18</xdr:row>
      <xdr:rowOff>95250</xdr:rowOff>
    </xdr:to>
    <xdr:sp macro="" textlink="">
      <xdr:nvSpPr>
        <xdr:cNvPr id="2" name="テキスト ボックス 1"/>
        <xdr:cNvSpPr txBox="1"/>
      </xdr:nvSpPr>
      <xdr:spPr>
        <a:xfrm>
          <a:off x="2343150" y="1895475"/>
          <a:ext cx="7553325" cy="2514600"/>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ctr"/>
        <a:lstStyle/>
        <a:p>
          <a:pPr algn="ctr"/>
          <a:r>
            <a:rPr kumimoji="1" lang="ja-JP" altLang="en-US" sz="3600"/>
            <a:t>これは、７月の調査結果です！！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10</xdr:row>
      <xdr:rowOff>85725</xdr:rowOff>
    </xdr:from>
    <xdr:to>
      <xdr:col>4</xdr:col>
      <xdr:colOff>1019175</xdr:colOff>
      <xdr:row>22</xdr:row>
      <xdr:rowOff>0</xdr:rowOff>
    </xdr:to>
    <xdr:sp macro="" textlink="">
      <xdr:nvSpPr>
        <xdr:cNvPr id="1025" name="Rectangle 1"/>
        <xdr:cNvSpPr>
          <a:spLocks noChangeArrowheads="1"/>
        </xdr:cNvSpPr>
      </xdr:nvSpPr>
      <xdr:spPr bwMode="auto">
        <a:xfrm>
          <a:off x="123825" y="1838325"/>
          <a:ext cx="5695950" cy="2714625"/>
        </a:xfrm>
        <a:prstGeom prst="rect">
          <a:avLst/>
        </a:prstGeom>
        <a:solidFill>
          <a:srgbClr val="FFCC99"/>
        </a:solidFill>
        <a:ln w="9525">
          <a:solidFill>
            <a:srgbClr val="000000"/>
          </a:solidFill>
          <a:miter lim="800000"/>
          <a:headEnd/>
          <a:tailEnd/>
        </a:ln>
      </xdr:spPr>
      <xdr:txBody>
        <a:bodyPr vertOverflow="clip" wrap="square" lIns="36576" tIns="18288" rIns="0" bIns="0" anchor="t" upright="1"/>
        <a:lstStyle/>
        <a:p>
          <a:pPr algn="l" rtl="1">
            <a:defRPr sz="1000"/>
          </a:pPr>
          <a:endParaRPr lang="ja-JP" altLang="en-US" sz="1100" b="1" i="0" strike="noStrike">
            <a:solidFill>
              <a:srgbClr val="003300"/>
            </a:solidFill>
            <a:latin typeface="ＭＳ Ｐゴシック"/>
            <a:ea typeface="ＭＳ Ｐゴシック"/>
          </a:endParaRPr>
        </a:p>
        <a:p>
          <a:pPr algn="l" rtl="1">
            <a:lnSpc>
              <a:spcPts val="1300"/>
            </a:lnSpc>
            <a:defRPr sz="1000"/>
          </a:pPr>
          <a:r>
            <a:rPr lang="ja-JP" altLang="en-US" sz="1100" b="1" i="0" strike="noStrike">
              <a:solidFill>
                <a:srgbClr val="003300"/>
              </a:solidFill>
              <a:latin typeface="ＭＳ Ｐゴシック"/>
              <a:ea typeface="ＭＳ Ｐゴシック"/>
            </a:rPr>
            <a:t>　このシートの使い方　　</a:t>
          </a:r>
        </a:p>
        <a:p>
          <a:pPr algn="l" rtl="1">
            <a:lnSpc>
              <a:spcPts val="1300"/>
            </a:lnSpc>
            <a:defRPr sz="1000"/>
          </a:pPr>
          <a:r>
            <a:rPr lang="ja-JP" altLang="en-US" sz="1100" b="1" i="0" strike="noStrike">
              <a:solidFill>
                <a:srgbClr val="003300"/>
              </a:solidFill>
              <a:latin typeface="ＭＳ Ｐゴシック"/>
              <a:ea typeface="ＭＳ Ｐゴシック"/>
            </a:rPr>
            <a:t>　　①予選記入用に、各ブロックの星取表として得点を入力する（左下のみ入力すると</a:t>
          </a:r>
          <a:endParaRPr lang="en-US" altLang="ja-JP" sz="1100" b="1" i="0" strike="noStrike">
            <a:solidFill>
              <a:srgbClr val="003300"/>
            </a:solidFill>
            <a:latin typeface="ＭＳ Ｐゴシック"/>
            <a:ea typeface="ＭＳ Ｐゴシック"/>
          </a:endParaRPr>
        </a:p>
        <a:p>
          <a:pPr algn="l" rtl="1">
            <a:lnSpc>
              <a:spcPts val="1300"/>
            </a:lnSpc>
            <a:defRPr sz="1000"/>
          </a:pPr>
          <a:r>
            <a:rPr lang="ja-JP" altLang="en-US" sz="1100" b="1" i="0" strike="noStrike">
              <a:solidFill>
                <a:srgbClr val="003300"/>
              </a:solidFill>
              <a:latin typeface="ＭＳ Ｐゴシック"/>
              <a:ea typeface="ＭＳ Ｐゴシック"/>
            </a:rPr>
            <a:t>　　　　右上に自動的に反映します）と、○、</a:t>
          </a:r>
          <a:r>
            <a:rPr lang="en-US" altLang="ja-JP" sz="1100" b="1" i="0" strike="noStrike">
              <a:solidFill>
                <a:srgbClr val="003300"/>
              </a:solidFill>
              <a:latin typeface="ＭＳ Ｐゴシック"/>
              <a:ea typeface="ＭＳ Ｐゴシック"/>
            </a:rPr>
            <a:t>×</a:t>
          </a:r>
          <a:r>
            <a:rPr lang="ja-JP" altLang="en-US" sz="1100" b="1" i="0" strike="noStrike">
              <a:solidFill>
                <a:srgbClr val="003300"/>
              </a:solidFill>
              <a:latin typeface="ＭＳ Ｐゴシック"/>
              <a:ea typeface="ＭＳ Ｐゴシック"/>
            </a:rPr>
            <a:t>が出ます。</a:t>
          </a:r>
        </a:p>
        <a:p>
          <a:pPr algn="l" rtl="1">
            <a:defRPr sz="1000"/>
          </a:pPr>
          <a:r>
            <a:rPr lang="ja-JP" altLang="en-US" sz="1100" b="1" i="0" strike="noStrike">
              <a:solidFill>
                <a:srgbClr val="003300"/>
              </a:solidFill>
              <a:latin typeface="ＭＳ Ｐゴシック"/>
              <a:ea typeface="ＭＳ Ｐゴシック"/>
            </a:rPr>
            <a:t>　　　勝ち数が多いチームが高い順位となるようにしています。</a:t>
          </a:r>
        </a:p>
        <a:p>
          <a:pPr algn="l" rtl="1">
            <a:lnSpc>
              <a:spcPts val="1300"/>
            </a:lnSpc>
            <a:defRPr sz="1000"/>
          </a:pPr>
          <a:r>
            <a:rPr lang="ja-JP" altLang="en-US" sz="1100" b="1" i="0" strike="noStrike">
              <a:solidFill>
                <a:srgbClr val="003300"/>
              </a:solidFill>
              <a:latin typeface="ＭＳ Ｐゴシック"/>
              <a:ea typeface="ＭＳ Ｐゴシック"/>
            </a:rPr>
            <a:t>　　　（あくまで、勝ち数のみなので、負けや引き分けも見てください）</a:t>
          </a:r>
        </a:p>
        <a:p>
          <a:pPr algn="l" rtl="1">
            <a:lnSpc>
              <a:spcPts val="1300"/>
            </a:lnSpc>
            <a:defRPr sz="1000"/>
          </a:pPr>
          <a:r>
            <a:rPr lang="ja-JP" altLang="en-US" sz="1100" b="1" i="0" strike="noStrike">
              <a:solidFill>
                <a:srgbClr val="003300"/>
              </a:solidFill>
              <a:latin typeface="ＭＳ Ｐゴシック"/>
              <a:ea typeface="ＭＳ Ｐゴシック"/>
            </a:rPr>
            <a:t>　　　得失点も計算するように改良しました！</a:t>
          </a:r>
          <a:endParaRPr lang="en-US" altLang="ja-JP" sz="1100" b="1" i="0" strike="noStrike">
            <a:solidFill>
              <a:srgbClr val="003300"/>
            </a:solidFill>
            <a:latin typeface="ＭＳ Ｐゴシック"/>
            <a:ea typeface="ＭＳ Ｐゴシック"/>
          </a:endParaRPr>
        </a:p>
        <a:p>
          <a:pPr algn="l" rtl="1">
            <a:lnSpc>
              <a:spcPts val="1300"/>
            </a:lnSpc>
            <a:defRPr sz="1000"/>
          </a:pPr>
          <a:r>
            <a:rPr lang="ja-JP" altLang="en-US" sz="1100" b="1" i="0" strike="noStrike">
              <a:solidFill>
                <a:srgbClr val="003300"/>
              </a:solidFill>
              <a:latin typeface="ＭＳ Ｐゴシック"/>
              <a:ea typeface="ＭＳ Ｐゴシック"/>
            </a:rPr>
            <a:t>　　②各ブロックの順位は、下に記入欄があるので、学校名を入力してください。</a:t>
          </a:r>
        </a:p>
        <a:p>
          <a:pPr algn="l" rtl="1">
            <a:defRPr sz="1000"/>
          </a:pPr>
          <a:r>
            <a:rPr lang="ja-JP" altLang="en-US" sz="1100" b="1" i="0" strike="noStrike">
              <a:solidFill>
                <a:srgbClr val="003300"/>
              </a:solidFill>
              <a:latin typeface="ＭＳ Ｐゴシック"/>
              <a:ea typeface="ＭＳ Ｐゴシック"/>
            </a:rPr>
            <a:t>　　③２日目順位リーグのページと順位記入用のページに学校名がとぶように</a:t>
          </a:r>
        </a:p>
        <a:p>
          <a:pPr algn="l" rtl="1">
            <a:lnSpc>
              <a:spcPts val="1300"/>
            </a:lnSpc>
            <a:defRPr sz="1000"/>
          </a:pPr>
          <a:r>
            <a:rPr lang="ja-JP" altLang="en-US" sz="1100" b="1" i="0" strike="noStrike">
              <a:solidFill>
                <a:srgbClr val="003300"/>
              </a:solidFill>
              <a:latin typeface="ＭＳ Ｐゴシック"/>
              <a:ea typeface="ＭＳ Ｐゴシック"/>
            </a:rPr>
            <a:t>　　　なっています。ご確認ください。</a:t>
          </a:r>
        </a:p>
        <a:p>
          <a:pPr algn="l" rtl="1">
            <a:lnSpc>
              <a:spcPts val="1300"/>
            </a:lnSpc>
            <a:defRPr sz="1000"/>
          </a:pPr>
          <a:r>
            <a:rPr lang="ja-JP" altLang="en-US" sz="1100" b="1" i="0" strike="noStrike">
              <a:solidFill>
                <a:srgbClr val="003300"/>
              </a:solidFill>
              <a:latin typeface="ＭＳ Ｐゴシック"/>
              <a:ea typeface="ＭＳ Ｐゴシック"/>
            </a:rPr>
            <a:t>　　④２日目の各位リーグの結果は、予選記入用と同様です。</a:t>
          </a:r>
        </a:p>
        <a:p>
          <a:pPr algn="l" rtl="1">
            <a:defRPr sz="1000"/>
          </a:pPr>
          <a:r>
            <a:rPr lang="ja-JP" altLang="en-US" sz="1100" b="1" i="0" strike="noStrike">
              <a:solidFill>
                <a:srgbClr val="003300"/>
              </a:solidFill>
              <a:latin typeface="ＭＳ Ｐゴシック"/>
              <a:ea typeface="ＭＳ Ｐゴシック"/>
            </a:rPr>
            <a:t>　　　下の記入欄に学校名を入力してください。</a:t>
          </a:r>
        </a:p>
        <a:p>
          <a:pPr algn="l" rtl="1">
            <a:lnSpc>
              <a:spcPts val="1300"/>
            </a:lnSpc>
            <a:defRPr sz="1000"/>
          </a:pPr>
          <a:r>
            <a:rPr lang="ja-JP" altLang="en-US" sz="1100" b="1" i="0" strike="noStrike">
              <a:solidFill>
                <a:srgbClr val="003300"/>
              </a:solidFill>
              <a:latin typeface="ＭＳ Ｐゴシック"/>
              <a:ea typeface="ＭＳ Ｐゴシック"/>
            </a:rPr>
            <a:t>　　⑤３日目上位中位Ｔ、最終日のページに学校名がとびます。ご確認ください。</a:t>
          </a:r>
        </a:p>
        <a:p>
          <a:pPr algn="l" rtl="1">
            <a:lnSpc>
              <a:spcPts val="1300"/>
            </a:lnSpc>
            <a:defRPr sz="1000"/>
          </a:pPr>
          <a:r>
            <a:rPr lang="ja-JP" altLang="en-US" sz="1100" b="1" i="0" strike="noStrike">
              <a:solidFill>
                <a:srgbClr val="003300"/>
              </a:solidFill>
              <a:latin typeface="ＭＳ Ｐゴシック"/>
              <a:ea typeface="ＭＳ Ｐゴシック"/>
            </a:rPr>
            <a:t>　　　また、トーナメントに学校名を随時入力ください。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FFC000"/>
    <pageSetUpPr fitToPage="1"/>
  </sheetPr>
  <dimension ref="A1:Y34"/>
  <sheetViews>
    <sheetView workbookViewId="0">
      <selection sqref="A1:V1"/>
    </sheetView>
  </sheetViews>
  <sheetFormatPr defaultRowHeight="13.5"/>
  <cols>
    <col min="1" max="1" width="4.625" customWidth="1"/>
    <col min="2" max="2" width="12.75" customWidth="1"/>
    <col min="3" max="3" width="11.875" customWidth="1"/>
    <col min="4" max="4" width="14.125" customWidth="1"/>
    <col min="5" max="5" width="5.375" customWidth="1"/>
    <col min="6" max="10" width="8.875" customWidth="1"/>
    <col min="11" max="11" width="8.875" hidden="1" customWidth="1"/>
    <col min="12" max="12" width="8.875" customWidth="1"/>
    <col min="13" max="13" width="8.875" hidden="1" customWidth="1"/>
    <col min="14" max="14" width="8.875" customWidth="1"/>
    <col min="15" max="17" width="5.125" hidden="1" customWidth="1"/>
    <col min="18" max="18" width="37.5" customWidth="1"/>
    <col min="19" max="19" width="6" customWidth="1"/>
    <col min="20" max="22" width="8.875" customWidth="1"/>
  </cols>
  <sheetData>
    <row r="1" spans="1:25" ht="33.75" customHeight="1" thickBot="1">
      <c r="A1" s="469" t="s">
        <v>272</v>
      </c>
      <c r="B1" s="469"/>
      <c r="C1" s="469"/>
      <c r="D1" s="469"/>
      <c r="E1" s="469"/>
      <c r="F1" s="469"/>
      <c r="G1" s="469"/>
      <c r="H1" s="469"/>
      <c r="I1" s="469"/>
      <c r="J1" s="469"/>
      <c r="K1" s="469"/>
      <c r="L1" s="469"/>
      <c r="M1" s="469"/>
      <c r="N1" s="469"/>
      <c r="O1" s="469"/>
      <c r="P1" s="469"/>
      <c r="Q1" s="469"/>
      <c r="R1" s="469"/>
      <c r="S1" s="469"/>
      <c r="T1" s="469"/>
      <c r="U1" s="469"/>
      <c r="V1" s="469"/>
    </row>
    <row r="2" spans="1:25" ht="18" customHeight="1" thickBot="1">
      <c r="B2" s="59" t="s">
        <v>71</v>
      </c>
      <c r="C2" s="60" t="s">
        <v>72</v>
      </c>
      <c r="D2" s="251" t="s">
        <v>361</v>
      </c>
      <c r="E2" s="61" t="s">
        <v>73</v>
      </c>
      <c r="F2" s="275" t="s">
        <v>382</v>
      </c>
      <c r="G2" s="277" t="s">
        <v>295</v>
      </c>
      <c r="H2" s="266" t="s">
        <v>377</v>
      </c>
      <c r="I2" s="279" t="s">
        <v>296</v>
      </c>
      <c r="J2" s="254" t="s">
        <v>363</v>
      </c>
      <c r="K2" s="254" t="s">
        <v>379</v>
      </c>
      <c r="L2" s="279" t="s">
        <v>297</v>
      </c>
      <c r="M2" s="254" t="s">
        <v>380</v>
      </c>
      <c r="N2" s="279" t="s">
        <v>298</v>
      </c>
      <c r="O2" s="62" t="s">
        <v>74</v>
      </c>
      <c r="P2" s="263" t="s">
        <v>373</v>
      </c>
      <c r="Q2" s="63" t="s">
        <v>75</v>
      </c>
      <c r="R2" s="133" t="s">
        <v>178</v>
      </c>
      <c r="S2" s="260" t="s">
        <v>76</v>
      </c>
      <c r="T2" s="43"/>
      <c r="U2" s="43"/>
      <c r="V2" s="43"/>
      <c r="W2" s="44"/>
    </row>
    <row r="3" spans="1:25" ht="18" customHeight="1">
      <c r="A3">
        <v>1</v>
      </c>
      <c r="B3" s="218" t="s">
        <v>4</v>
      </c>
      <c r="C3" s="232" t="s">
        <v>77</v>
      </c>
      <c r="D3" s="255"/>
      <c r="E3" s="258" t="s">
        <v>368</v>
      </c>
      <c r="F3" s="470" t="s">
        <v>383</v>
      </c>
      <c r="G3" s="471"/>
      <c r="H3" s="267" t="s">
        <v>362</v>
      </c>
      <c r="I3" s="280" t="s">
        <v>362</v>
      </c>
      <c r="J3" s="256" t="s">
        <v>362</v>
      </c>
      <c r="K3" s="256"/>
      <c r="L3" s="280" t="s">
        <v>362</v>
      </c>
      <c r="M3" s="256"/>
      <c r="N3" s="280" t="s">
        <v>362</v>
      </c>
      <c r="O3" s="69"/>
      <c r="P3" s="67"/>
      <c r="Q3" s="67"/>
      <c r="R3" s="289" t="s">
        <v>392</v>
      </c>
      <c r="S3" s="75">
        <v>1</v>
      </c>
      <c r="T3" s="43"/>
      <c r="U3" s="43"/>
      <c r="V3" s="43"/>
      <c r="W3" s="44"/>
    </row>
    <row r="4" spans="1:25" ht="18" customHeight="1">
      <c r="A4">
        <v>2</v>
      </c>
      <c r="B4" s="70" t="s">
        <v>269</v>
      </c>
      <c r="C4" s="233" t="s">
        <v>79</v>
      </c>
      <c r="D4" s="240"/>
      <c r="E4" s="249" t="s">
        <v>362</v>
      </c>
      <c r="F4" s="271"/>
      <c r="G4" s="272" t="s">
        <v>362</v>
      </c>
      <c r="H4" s="252"/>
      <c r="I4" s="281" t="s">
        <v>362</v>
      </c>
      <c r="J4" s="253" t="s">
        <v>388</v>
      </c>
      <c r="K4" s="253"/>
      <c r="L4" s="281" t="s">
        <v>362</v>
      </c>
      <c r="M4" s="253"/>
      <c r="N4" s="281" t="s">
        <v>362</v>
      </c>
      <c r="O4" s="76"/>
      <c r="P4" s="74"/>
      <c r="Q4" s="74"/>
      <c r="R4" s="243" t="s">
        <v>355</v>
      </c>
      <c r="S4" s="68">
        <v>2</v>
      </c>
      <c r="T4" s="71" t="s">
        <v>134</v>
      </c>
      <c r="U4" s="71" t="s">
        <v>135</v>
      </c>
      <c r="V4" s="71" t="s">
        <v>136</v>
      </c>
      <c r="W4" s="71" t="s">
        <v>137</v>
      </c>
    </row>
    <row r="5" spans="1:25" ht="18" customHeight="1">
      <c r="A5">
        <v>3</v>
      </c>
      <c r="B5" s="70" t="s">
        <v>17</v>
      </c>
      <c r="C5" s="233" t="s">
        <v>78</v>
      </c>
      <c r="D5" s="240"/>
      <c r="E5" s="249" t="s">
        <v>362</v>
      </c>
      <c r="F5" s="271" t="s">
        <v>384</v>
      </c>
      <c r="G5" s="273" t="s">
        <v>362</v>
      </c>
      <c r="H5" s="252" t="s">
        <v>381</v>
      </c>
      <c r="I5" s="281" t="s">
        <v>362</v>
      </c>
      <c r="J5" s="253" t="s">
        <v>362</v>
      </c>
      <c r="K5" s="253"/>
      <c r="L5" s="281" t="s">
        <v>362</v>
      </c>
      <c r="M5" s="253"/>
      <c r="N5" s="281" t="s">
        <v>362</v>
      </c>
      <c r="O5" s="76"/>
      <c r="P5" s="74"/>
      <c r="Q5" s="74"/>
      <c r="R5" s="242" t="s">
        <v>355</v>
      </c>
      <c r="S5" s="68">
        <v>3</v>
      </c>
      <c r="T5" s="140" t="s">
        <v>4</v>
      </c>
      <c r="U5" s="140" t="s">
        <v>199</v>
      </c>
      <c r="V5" s="71" t="s">
        <v>264</v>
      </c>
      <c r="W5" s="71" t="s">
        <v>12</v>
      </c>
    </row>
    <row r="6" spans="1:25" ht="18" customHeight="1">
      <c r="A6">
        <v>4</v>
      </c>
      <c r="B6" s="64" t="s">
        <v>12</v>
      </c>
      <c r="C6" s="234" t="s">
        <v>173</v>
      </c>
      <c r="D6" s="65"/>
      <c r="E6" s="249" t="s">
        <v>362</v>
      </c>
      <c r="F6" s="271"/>
      <c r="G6" s="274" t="s">
        <v>362</v>
      </c>
      <c r="H6" s="252"/>
      <c r="I6" s="281" t="s">
        <v>362</v>
      </c>
      <c r="J6" s="253" t="s">
        <v>362</v>
      </c>
      <c r="K6" s="253"/>
      <c r="L6" s="281" t="s">
        <v>362</v>
      </c>
      <c r="M6" s="253"/>
      <c r="N6" s="281" t="s">
        <v>362</v>
      </c>
      <c r="O6" s="69"/>
      <c r="P6" s="67"/>
      <c r="Q6" s="67"/>
      <c r="R6" s="242"/>
      <c r="S6" s="68">
        <v>4</v>
      </c>
      <c r="T6" s="71" t="s">
        <v>7</v>
      </c>
      <c r="U6" s="71" t="s">
        <v>18</v>
      </c>
      <c r="V6" s="71" t="s">
        <v>268</v>
      </c>
      <c r="W6" s="71" t="s">
        <v>13</v>
      </c>
      <c r="Y6" s="45"/>
    </row>
    <row r="7" spans="1:25" ht="18" customHeight="1">
      <c r="A7">
        <v>5</v>
      </c>
      <c r="B7" s="70" t="s">
        <v>13</v>
      </c>
      <c r="C7" s="233" t="s">
        <v>82</v>
      </c>
      <c r="D7" s="239"/>
      <c r="E7" s="258" t="s">
        <v>362</v>
      </c>
      <c r="F7" s="270" t="s">
        <v>384</v>
      </c>
      <c r="G7" s="274" t="s">
        <v>362</v>
      </c>
      <c r="H7" s="252"/>
      <c r="I7" s="281" t="s">
        <v>362</v>
      </c>
      <c r="J7" s="253" t="s">
        <v>362</v>
      </c>
      <c r="K7" s="253"/>
      <c r="L7" s="281" t="s">
        <v>362</v>
      </c>
      <c r="M7" s="253"/>
      <c r="N7" s="281" t="s">
        <v>362</v>
      </c>
      <c r="O7" s="69"/>
      <c r="P7" s="67"/>
      <c r="Q7" s="67"/>
      <c r="R7" s="242" t="s">
        <v>355</v>
      </c>
      <c r="S7" s="68">
        <v>5</v>
      </c>
      <c r="T7" s="140" t="s">
        <v>198</v>
      </c>
      <c r="U7" s="140" t="s">
        <v>21</v>
      </c>
      <c r="V7" s="71" t="s">
        <v>182</v>
      </c>
      <c r="W7" s="71" t="s">
        <v>228</v>
      </c>
    </row>
    <row r="8" spans="1:25" ht="18" customHeight="1">
      <c r="A8">
        <v>6</v>
      </c>
      <c r="B8" s="241" t="s">
        <v>356</v>
      </c>
      <c r="C8" s="235" t="s">
        <v>357</v>
      </c>
      <c r="D8" s="239"/>
      <c r="E8" s="258" t="s">
        <v>362</v>
      </c>
      <c r="F8" s="270"/>
      <c r="G8" s="273" t="s">
        <v>362</v>
      </c>
      <c r="H8" s="252"/>
      <c r="I8" s="281" t="s">
        <v>362</v>
      </c>
      <c r="J8" s="253" t="s">
        <v>362</v>
      </c>
      <c r="K8" s="253"/>
      <c r="L8" s="281" t="s">
        <v>362</v>
      </c>
      <c r="M8" s="253"/>
      <c r="N8" s="281" t="s">
        <v>362</v>
      </c>
      <c r="O8" s="69"/>
      <c r="P8" s="67"/>
      <c r="Q8" s="67"/>
      <c r="R8" s="243" t="s">
        <v>358</v>
      </c>
      <c r="S8" s="75">
        <v>6</v>
      </c>
      <c r="T8" s="71" t="s">
        <v>200</v>
      </c>
      <c r="U8" s="140" t="s">
        <v>14</v>
      </c>
      <c r="V8" s="71" t="s">
        <v>93</v>
      </c>
      <c r="W8" s="71" t="s">
        <v>5</v>
      </c>
    </row>
    <row r="9" spans="1:25" ht="18" customHeight="1">
      <c r="A9">
        <v>7</v>
      </c>
      <c r="B9" s="70" t="s">
        <v>18</v>
      </c>
      <c r="C9" s="233" t="s">
        <v>89</v>
      </c>
      <c r="D9" s="239"/>
      <c r="E9" s="258" t="s">
        <v>362</v>
      </c>
      <c r="F9" s="276" t="s">
        <v>385</v>
      </c>
      <c r="G9" s="272" t="s">
        <v>362</v>
      </c>
      <c r="H9" s="252" t="s">
        <v>389</v>
      </c>
      <c r="I9" s="281" t="s">
        <v>362</v>
      </c>
      <c r="J9" s="253" t="s">
        <v>362</v>
      </c>
      <c r="K9" s="253"/>
      <c r="L9" s="281" t="s">
        <v>362</v>
      </c>
      <c r="M9" s="253"/>
      <c r="N9" s="281" t="s">
        <v>362</v>
      </c>
      <c r="O9" s="69"/>
      <c r="P9" s="67"/>
      <c r="Q9" s="67"/>
      <c r="R9" s="290" t="s">
        <v>531</v>
      </c>
      <c r="S9" s="68">
        <v>7</v>
      </c>
      <c r="T9" s="71" t="s">
        <v>227</v>
      </c>
      <c r="U9" s="140" t="s">
        <v>266</v>
      </c>
      <c r="V9" s="71" t="s">
        <v>11</v>
      </c>
      <c r="W9" s="140" t="s">
        <v>19</v>
      </c>
      <c r="X9" s="71"/>
    </row>
    <row r="10" spans="1:25" ht="18" customHeight="1">
      <c r="A10" s="283">
        <v>8</v>
      </c>
      <c r="B10" s="70" t="s">
        <v>7</v>
      </c>
      <c r="C10" s="235" t="s">
        <v>354</v>
      </c>
      <c r="D10" s="239"/>
      <c r="E10" s="258" t="s">
        <v>362</v>
      </c>
      <c r="F10" s="270"/>
      <c r="G10" s="253" t="s">
        <v>362</v>
      </c>
      <c r="H10" s="268" t="s">
        <v>381</v>
      </c>
      <c r="I10" s="281" t="s">
        <v>362</v>
      </c>
      <c r="J10" s="253" t="s">
        <v>362</v>
      </c>
      <c r="K10" s="253" t="s">
        <v>362</v>
      </c>
      <c r="L10" s="281" t="s">
        <v>362</v>
      </c>
      <c r="M10" s="269" t="s">
        <v>384</v>
      </c>
      <c r="N10" s="281" t="s">
        <v>362</v>
      </c>
      <c r="O10" s="69"/>
      <c r="P10" s="67"/>
      <c r="Q10" s="67"/>
      <c r="R10" s="244" t="s">
        <v>391</v>
      </c>
      <c r="S10" s="68">
        <v>8</v>
      </c>
      <c r="T10" s="140"/>
      <c r="U10" s="71"/>
      <c r="V10" s="140" t="s">
        <v>229</v>
      </c>
      <c r="W10" s="140" t="s">
        <v>230</v>
      </c>
      <c r="X10" s="132"/>
    </row>
    <row r="11" spans="1:25" ht="18" customHeight="1">
      <c r="A11">
        <v>9</v>
      </c>
      <c r="B11" s="231" t="s">
        <v>10</v>
      </c>
      <c r="C11" s="233" t="s">
        <v>174</v>
      </c>
      <c r="D11" s="65"/>
      <c r="E11" s="258" t="s">
        <v>362</v>
      </c>
      <c r="F11" s="270"/>
      <c r="G11" s="253" t="s">
        <v>362</v>
      </c>
      <c r="H11" s="268" t="s">
        <v>389</v>
      </c>
      <c r="I11" s="281" t="s">
        <v>362</v>
      </c>
      <c r="J11" s="253" t="s">
        <v>388</v>
      </c>
      <c r="K11" s="253"/>
      <c r="L11" s="281" t="s">
        <v>362</v>
      </c>
      <c r="M11" s="253"/>
      <c r="N11" s="281" t="s">
        <v>362</v>
      </c>
      <c r="O11" s="76"/>
      <c r="P11" s="74"/>
      <c r="Q11" s="74"/>
      <c r="R11" s="244" t="s">
        <v>378</v>
      </c>
      <c r="S11" s="75">
        <v>9</v>
      </c>
      <c r="T11" s="78"/>
      <c r="U11" s="78"/>
      <c r="V11" s="71"/>
      <c r="W11" s="79"/>
    </row>
    <row r="12" spans="1:25" ht="18" customHeight="1">
      <c r="A12">
        <v>10</v>
      </c>
      <c r="B12" s="77" t="s">
        <v>21</v>
      </c>
      <c r="C12" s="236" t="s">
        <v>364</v>
      </c>
      <c r="D12" s="240"/>
      <c r="E12" s="249" t="s">
        <v>362</v>
      </c>
      <c r="F12" s="271"/>
      <c r="G12" s="272" t="s">
        <v>362</v>
      </c>
      <c r="H12" s="278" t="s">
        <v>387</v>
      </c>
      <c r="I12" s="281" t="s">
        <v>365</v>
      </c>
      <c r="J12" s="253" t="s">
        <v>362</v>
      </c>
      <c r="K12" s="253"/>
      <c r="L12" s="281" t="s">
        <v>362</v>
      </c>
      <c r="M12" s="253"/>
      <c r="N12" s="281" t="s">
        <v>362</v>
      </c>
      <c r="O12" s="76"/>
      <c r="P12" s="74"/>
      <c r="Q12" s="74"/>
      <c r="R12" s="290" t="s">
        <v>366</v>
      </c>
      <c r="S12" s="68">
        <v>10</v>
      </c>
      <c r="T12" s="72"/>
      <c r="U12" s="71"/>
      <c r="V12" s="78"/>
      <c r="W12" s="79"/>
    </row>
    <row r="13" spans="1:25" ht="18" customHeight="1">
      <c r="A13">
        <v>11</v>
      </c>
      <c r="B13" s="70" t="s">
        <v>182</v>
      </c>
      <c r="C13" s="233" t="s">
        <v>270</v>
      </c>
      <c r="D13" s="240"/>
      <c r="E13" s="249" t="s">
        <v>362</v>
      </c>
      <c r="F13" s="271"/>
      <c r="G13" s="273" t="s">
        <v>362</v>
      </c>
      <c r="H13" s="252"/>
      <c r="I13" s="281" t="s">
        <v>362</v>
      </c>
      <c r="J13" s="253" t="s">
        <v>362</v>
      </c>
      <c r="K13" s="253"/>
      <c r="L13" s="281" t="s">
        <v>362</v>
      </c>
      <c r="M13" s="253"/>
      <c r="N13" s="281" t="s">
        <v>362</v>
      </c>
      <c r="O13" s="76"/>
      <c r="P13" s="74"/>
      <c r="Q13" s="74"/>
      <c r="R13" s="250" t="s">
        <v>370</v>
      </c>
      <c r="S13" s="75">
        <v>11</v>
      </c>
    </row>
    <row r="14" spans="1:25" ht="18" customHeight="1">
      <c r="A14">
        <v>12</v>
      </c>
      <c r="B14" s="219" t="s">
        <v>16</v>
      </c>
      <c r="C14" s="236" t="s">
        <v>81</v>
      </c>
      <c r="D14" s="239"/>
      <c r="E14" s="249" t="s">
        <v>362</v>
      </c>
      <c r="F14" s="271"/>
      <c r="G14" s="274" t="s">
        <v>362</v>
      </c>
      <c r="H14" s="252"/>
      <c r="I14" s="281" t="s">
        <v>362</v>
      </c>
      <c r="J14" s="253" t="s">
        <v>362</v>
      </c>
      <c r="K14" s="253"/>
      <c r="L14" s="281" t="s">
        <v>362</v>
      </c>
      <c r="M14" s="253"/>
      <c r="N14" s="281" t="s">
        <v>362</v>
      </c>
      <c r="O14" s="69"/>
      <c r="P14" s="67"/>
      <c r="Q14" s="67"/>
      <c r="R14" s="243" t="s">
        <v>355</v>
      </c>
      <c r="S14" s="68">
        <v>12</v>
      </c>
    </row>
    <row r="15" spans="1:25" ht="18" customHeight="1">
      <c r="A15">
        <v>13</v>
      </c>
      <c r="B15" s="70" t="s">
        <v>5</v>
      </c>
      <c r="C15" s="233" t="s">
        <v>179</v>
      </c>
      <c r="D15" s="239"/>
      <c r="E15" s="258" t="s">
        <v>362</v>
      </c>
      <c r="F15" s="270"/>
      <c r="G15" s="274" t="s">
        <v>368</v>
      </c>
      <c r="H15" s="252"/>
      <c r="I15" s="281" t="s">
        <v>368</v>
      </c>
      <c r="J15" s="253" t="s">
        <v>368</v>
      </c>
      <c r="K15" s="253"/>
      <c r="L15" s="281" t="s">
        <v>368</v>
      </c>
      <c r="M15" s="253"/>
      <c r="N15" s="281" t="s">
        <v>368</v>
      </c>
      <c r="O15" s="76"/>
      <c r="P15" s="74"/>
      <c r="Q15" s="74"/>
      <c r="R15" s="245" t="s">
        <v>370</v>
      </c>
      <c r="S15" s="75">
        <v>13</v>
      </c>
    </row>
    <row r="16" spans="1:25" ht="18" customHeight="1">
      <c r="A16">
        <v>14</v>
      </c>
      <c r="B16" s="76" t="s">
        <v>93</v>
      </c>
      <c r="C16" s="237" t="s">
        <v>176</v>
      </c>
      <c r="D16" s="258"/>
      <c r="E16" s="258" t="s">
        <v>362</v>
      </c>
      <c r="F16" s="270"/>
      <c r="G16" s="273" t="s">
        <v>362</v>
      </c>
      <c r="H16" s="252"/>
      <c r="I16" s="281" t="s">
        <v>362</v>
      </c>
      <c r="J16" s="253" t="s">
        <v>362</v>
      </c>
      <c r="K16" s="253"/>
      <c r="L16" s="281" t="s">
        <v>362</v>
      </c>
      <c r="M16" s="253"/>
      <c r="N16" s="281" t="s">
        <v>362</v>
      </c>
      <c r="O16" s="76"/>
      <c r="P16" s="74"/>
      <c r="Q16" s="67"/>
      <c r="R16" s="243" t="s">
        <v>359</v>
      </c>
      <c r="S16" s="68">
        <v>14</v>
      </c>
    </row>
    <row r="17" spans="1:23" ht="18" customHeight="1">
      <c r="A17">
        <v>15</v>
      </c>
      <c r="B17" s="76" t="s">
        <v>14</v>
      </c>
      <c r="C17" s="237" t="s">
        <v>271</v>
      </c>
      <c r="D17" s="249"/>
      <c r="E17" s="249" t="s">
        <v>362</v>
      </c>
      <c r="F17" s="271"/>
      <c r="G17" s="272" t="s">
        <v>362</v>
      </c>
      <c r="H17" s="252" t="s">
        <v>384</v>
      </c>
      <c r="I17" s="281" t="s">
        <v>362</v>
      </c>
      <c r="J17" s="253" t="s">
        <v>362</v>
      </c>
      <c r="K17" s="253"/>
      <c r="L17" s="281" t="s">
        <v>362</v>
      </c>
      <c r="M17" s="253"/>
      <c r="N17" s="281" t="s">
        <v>362</v>
      </c>
      <c r="O17" s="76"/>
      <c r="P17" s="74"/>
      <c r="Q17" s="74"/>
      <c r="R17" s="250" t="s">
        <v>359</v>
      </c>
      <c r="S17" s="75">
        <v>15</v>
      </c>
    </row>
    <row r="18" spans="1:23" ht="18" customHeight="1">
      <c r="A18">
        <v>16</v>
      </c>
      <c r="B18" s="70" t="s">
        <v>86</v>
      </c>
      <c r="C18" s="233" t="s">
        <v>87</v>
      </c>
      <c r="D18" s="240"/>
      <c r="E18" s="249" t="s">
        <v>362</v>
      </c>
      <c r="F18" s="271"/>
      <c r="G18" s="253" t="s">
        <v>362</v>
      </c>
      <c r="H18" s="268" t="s">
        <v>389</v>
      </c>
      <c r="I18" s="281" t="s">
        <v>362</v>
      </c>
      <c r="J18" s="253" t="s">
        <v>362</v>
      </c>
      <c r="K18" s="253"/>
      <c r="L18" s="281" t="s">
        <v>362</v>
      </c>
      <c r="M18" s="253"/>
      <c r="N18" s="281" t="s">
        <v>362</v>
      </c>
      <c r="O18" s="76"/>
      <c r="P18" s="74"/>
      <c r="Q18" s="74"/>
      <c r="R18" s="250" t="s">
        <v>372</v>
      </c>
      <c r="S18" s="75">
        <v>16</v>
      </c>
      <c r="U18" s="81"/>
    </row>
    <row r="19" spans="1:23" ht="18" customHeight="1">
      <c r="A19">
        <v>17</v>
      </c>
      <c r="B19" s="70" t="s">
        <v>9</v>
      </c>
      <c r="C19" s="233" t="s">
        <v>175</v>
      </c>
      <c r="D19" s="240"/>
      <c r="E19" s="249" t="s">
        <v>362</v>
      </c>
      <c r="F19" s="271"/>
      <c r="G19" s="253" t="s">
        <v>362</v>
      </c>
      <c r="H19" s="268" t="s">
        <v>381</v>
      </c>
      <c r="I19" s="281" t="s">
        <v>362</v>
      </c>
      <c r="J19" s="253" t="s">
        <v>362</v>
      </c>
      <c r="K19" s="253"/>
      <c r="L19" s="281" t="s">
        <v>362</v>
      </c>
      <c r="M19" s="253"/>
      <c r="N19" s="281" t="s">
        <v>362</v>
      </c>
      <c r="O19" s="76"/>
      <c r="P19" s="74"/>
      <c r="Q19" s="74"/>
      <c r="R19" s="245"/>
      <c r="S19" s="75">
        <v>17</v>
      </c>
    </row>
    <row r="20" spans="1:23" ht="18" customHeight="1">
      <c r="A20">
        <v>18</v>
      </c>
      <c r="B20" s="70" t="s">
        <v>8</v>
      </c>
      <c r="C20" s="233" t="s">
        <v>92</v>
      </c>
      <c r="D20" s="73"/>
      <c r="E20" s="249" t="s">
        <v>362</v>
      </c>
      <c r="F20" s="271"/>
      <c r="G20" s="272" t="s">
        <v>362</v>
      </c>
      <c r="H20" s="252"/>
      <c r="I20" s="281" t="s">
        <v>362</v>
      </c>
      <c r="J20" s="253" t="s">
        <v>362</v>
      </c>
      <c r="K20" s="253"/>
      <c r="L20" s="281" t="s">
        <v>362</v>
      </c>
      <c r="M20" s="253"/>
      <c r="N20" s="281" t="s">
        <v>362</v>
      </c>
      <c r="O20" s="76"/>
      <c r="P20" s="74"/>
      <c r="Q20" s="67"/>
      <c r="R20" s="242"/>
      <c r="S20" s="75">
        <v>18</v>
      </c>
    </row>
    <row r="21" spans="1:23" ht="18" customHeight="1">
      <c r="A21">
        <v>19</v>
      </c>
      <c r="B21" s="64" t="s">
        <v>11</v>
      </c>
      <c r="C21" s="264" t="s">
        <v>375</v>
      </c>
      <c r="D21" s="239"/>
      <c r="E21" s="249" t="s">
        <v>374</v>
      </c>
      <c r="F21" s="271"/>
      <c r="G21" s="273" t="s">
        <v>362</v>
      </c>
      <c r="H21" s="252"/>
      <c r="I21" s="281" t="s">
        <v>362</v>
      </c>
      <c r="J21" s="253" t="s">
        <v>362</v>
      </c>
      <c r="K21" s="253"/>
      <c r="L21" s="281" t="s">
        <v>362</v>
      </c>
      <c r="M21" s="253"/>
      <c r="N21" s="281" t="s">
        <v>362</v>
      </c>
      <c r="O21" s="76"/>
      <c r="P21" s="74"/>
      <c r="Q21" s="74"/>
      <c r="R21" s="245" t="s">
        <v>376</v>
      </c>
      <c r="S21" s="83">
        <v>19</v>
      </c>
    </row>
    <row r="22" spans="1:23" ht="18" customHeight="1">
      <c r="A22" s="283">
        <v>20</v>
      </c>
      <c r="B22" s="70" t="s">
        <v>19</v>
      </c>
      <c r="C22" s="233" t="s">
        <v>91</v>
      </c>
      <c r="D22" s="255"/>
      <c r="E22" s="259" t="s">
        <v>362</v>
      </c>
      <c r="F22" s="276" t="s">
        <v>386</v>
      </c>
      <c r="G22" s="274" t="s">
        <v>362</v>
      </c>
      <c r="H22" s="252" t="s">
        <v>384</v>
      </c>
      <c r="I22" s="281" t="s">
        <v>362</v>
      </c>
      <c r="J22" s="253" t="s">
        <v>368</v>
      </c>
      <c r="K22" s="253" t="s">
        <v>362</v>
      </c>
      <c r="L22" s="281" t="s">
        <v>368</v>
      </c>
      <c r="M22" s="253" t="s">
        <v>362</v>
      </c>
      <c r="N22" s="281" t="s">
        <v>368</v>
      </c>
      <c r="O22" s="76"/>
      <c r="P22" s="74"/>
      <c r="Q22" s="74"/>
      <c r="R22" s="265" t="s">
        <v>369</v>
      </c>
      <c r="S22" s="75">
        <v>20</v>
      </c>
    </row>
    <row r="23" spans="1:23" ht="18" customHeight="1">
      <c r="A23">
        <v>21</v>
      </c>
      <c r="B23" s="76" t="s">
        <v>20</v>
      </c>
      <c r="C23" s="233" t="s">
        <v>177</v>
      </c>
      <c r="D23" s="240"/>
      <c r="E23" s="249" t="s">
        <v>368</v>
      </c>
      <c r="F23" s="271"/>
      <c r="G23" s="274" t="s">
        <v>362</v>
      </c>
      <c r="H23" s="252"/>
      <c r="I23" s="281" t="s">
        <v>362</v>
      </c>
      <c r="J23" s="253" t="s">
        <v>362</v>
      </c>
      <c r="K23" s="253"/>
      <c r="L23" s="281" t="s">
        <v>362</v>
      </c>
      <c r="M23" s="253"/>
      <c r="N23" s="281" t="s">
        <v>362</v>
      </c>
      <c r="O23" s="76"/>
      <c r="P23" s="74"/>
      <c r="Q23" s="74"/>
      <c r="R23" s="246" t="s">
        <v>360</v>
      </c>
      <c r="S23" s="75">
        <v>21</v>
      </c>
    </row>
    <row r="24" spans="1:23" ht="18" customHeight="1">
      <c r="A24">
        <v>22</v>
      </c>
      <c r="B24" s="64" t="s">
        <v>80</v>
      </c>
      <c r="C24" s="234" t="s">
        <v>195</v>
      </c>
      <c r="D24" s="239"/>
      <c r="E24" s="249" t="s">
        <v>362</v>
      </c>
      <c r="F24" s="271"/>
      <c r="G24" s="273" t="s">
        <v>362</v>
      </c>
      <c r="H24" s="252"/>
      <c r="I24" s="281" t="s">
        <v>362</v>
      </c>
      <c r="J24" s="253" t="s">
        <v>362</v>
      </c>
      <c r="K24" s="253"/>
      <c r="L24" s="282" t="s">
        <v>362</v>
      </c>
      <c r="M24" s="82"/>
      <c r="N24" s="281" t="s">
        <v>362</v>
      </c>
      <c r="O24" s="76"/>
      <c r="P24" s="74"/>
      <c r="Q24" s="74"/>
      <c r="R24" s="257" t="s">
        <v>367</v>
      </c>
      <c r="S24" s="68">
        <v>22</v>
      </c>
    </row>
    <row r="25" spans="1:23" ht="18" customHeight="1">
      <c r="A25">
        <v>23</v>
      </c>
      <c r="B25" s="64" t="s">
        <v>15</v>
      </c>
      <c r="C25" s="234" t="s">
        <v>139</v>
      </c>
      <c r="D25" s="239"/>
      <c r="E25" s="258" t="s">
        <v>371</v>
      </c>
      <c r="F25" s="270"/>
      <c r="G25" s="67"/>
      <c r="H25" s="66"/>
      <c r="I25" s="67"/>
      <c r="J25" s="67"/>
      <c r="K25" s="67"/>
      <c r="L25" s="67"/>
      <c r="M25" s="67"/>
      <c r="N25" s="67"/>
      <c r="O25" s="69"/>
      <c r="P25" s="67"/>
      <c r="Q25" s="67"/>
      <c r="R25" s="247"/>
      <c r="S25" s="261" t="s">
        <v>138</v>
      </c>
      <c r="U25" s="38"/>
      <c r="V25" s="38"/>
    </row>
    <row r="26" spans="1:23" ht="18" customHeight="1" thickBot="1">
      <c r="A26">
        <v>24</v>
      </c>
      <c r="B26" s="84" t="s">
        <v>6</v>
      </c>
      <c r="C26" s="288" t="s">
        <v>390</v>
      </c>
      <c r="D26" s="287"/>
      <c r="E26" s="287" t="s">
        <v>371</v>
      </c>
      <c r="F26" s="238"/>
      <c r="G26" s="86"/>
      <c r="H26" s="85"/>
      <c r="I26" s="86"/>
      <c r="J26" s="86"/>
      <c r="K26" s="86"/>
      <c r="L26" s="86"/>
      <c r="M26" s="86"/>
      <c r="N26" s="86"/>
      <c r="O26" s="84"/>
      <c r="P26" s="86"/>
      <c r="Q26" s="86"/>
      <c r="R26" s="248"/>
      <c r="S26" s="262" t="s">
        <v>138</v>
      </c>
      <c r="T26" s="46"/>
      <c r="U26" s="38"/>
      <c r="V26" s="38"/>
      <c r="W26" s="49"/>
    </row>
    <row r="27" spans="1:23" ht="17.25">
      <c r="T27" s="46"/>
      <c r="U27" s="38"/>
      <c r="V27" s="38"/>
    </row>
    <row r="28" spans="1:23" ht="17.25">
      <c r="U28" s="38"/>
      <c r="V28" s="38"/>
    </row>
    <row r="29" spans="1:23" ht="17.25">
      <c r="U29" s="38"/>
      <c r="V29" s="38"/>
    </row>
    <row r="30" spans="1:23" ht="17.25">
      <c r="U30" s="38"/>
      <c r="V30" s="38"/>
    </row>
    <row r="31" spans="1:23" ht="17.25">
      <c r="U31" s="38"/>
      <c r="V31" s="38"/>
    </row>
    <row r="32" spans="1:23" ht="17.25">
      <c r="U32" s="38"/>
      <c r="V32" s="38"/>
    </row>
    <row r="33" spans="21:22" ht="17.25">
      <c r="U33" s="38"/>
      <c r="V33" s="38"/>
    </row>
    <row r="34" spans="21:22" ht="17.25">
      <c r="U34" s="38"/>
      <c r="V34" s="38"/>
    </row>
  </sheetData>
  <mergeCells count="2">
    <mergeCell ref="A1:V1"/>
    <mergeCell ref="F3:G3"/>
  </mergeCells>
  <phoneticPr fontId="2"/>
  <pageMargins left="0.2" right="0.25" top="0.75" bottom="0.75" header="0.3" footer="0.3"/>
  <pageSetup paperSize="9" scale="77"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sheetPr>
    <tabColor rgb="FF00B0F0"/>
  </sheetPr>
  <dimension ref="A1:AF95"/>
  <sheetViews>
    <sheetView view="pageBreakPreview" zoomScaleNormal="100" zoomScaleSheetLayoutView="100" workbookViewId="0">
      <selection activeCell="S45" sqref="S45:AB46"/>
    </sheetView>
  </sheetViews>
  <sheetFormatPr defaultColWidth="3.375" defaultRowHeight="13.5"/>
  <cols>
    <col min="1" max="1" width="2.875" style="11" customWidth="1"/>
    <col min="2" max="16384" width="3.375" style="11"/>
  </cols>
  <sheetData>
    <row r="1" spans="1:32" ht="27.75" customHeight="1">
      <c r="B1" s="1" t="s">
        <v>320</v>
      </c>
    </row>
    <row r="2" spans="1:32" ht="27.75" customHeight="1">
      <c r="B2" s="9" t="s">
        <v>477</v>
      </c>
    </row>
    <row r="3" spans="1:32" ht="7.5" customHeight="1">
      <c r="B3" s="9"/>
    </row>
    <row r="4" spans="1:32" ht="25.5" customHeight="1">
      <c r="B4" s="9"/>
      <c r="I4" s="729" t="s">
        <v>49</v>
      </c>
      <c r="J4" s="729"/>
      <c r="K4" s="729"/>
      <c r="L4" s="729"/>
      <c r="M4" s="730"/>
      <c r="N4" s="631"/>
      <c r="O4" s="632"/>
      <c r="P4" s="632"/>
      <c r="Q4" s="632"/>
      <c r="R4" s="632"/>
      <c r="S4" s="633"/>
    </row>
    <row r="5" spans="1:32" ht="15" customHeight="1">
      <c r="P5" s="19"/>
      <c r="Q5" s="134"/>
      <c r="R5" s="19"/>
      <c r="S5" s="19"/>
      <c r="T5" s="19"/>
      <c r="U5" s="19"/>
      <c r="V5" s="19"/>
      <c r="W5" s="19"/>
      <c r="X5" s="19"/>
    </row>
    <row r="6" spans="1:32" ht="15" customHeight="1">
      <c r="P6" s="19"/>
      <c r="Q6" s="104"/>
      <c r="R6" s="103"/>
      <c r="S6" s="103"/>
      <c r="T6" s="103"/>
      <c r="U6" s="103"/>
      <c r="V6" s="103"/>
      <c r="W6" s="103"/>
      <c r="X6" s="103"/>
    </row>
    <row r="7" spans="1:32" ht="15" customHeight="1">
      <c r="G7" s="19"/>
      <c r="H7" s="19"/>
      <c r="I7" s="675"/>
      <c r="J7" s="676"/>
      <c r="K7" s="22"/>
      <c r="L7" s="22"/>
      <c r="M7" s="22"/>
      <c r="N7" s="22"/>
      <c r="O7" s="22"/>
      <c r="P7" s="22"/>
      <c r="Q7" s="19"/>
      <c r="R7" s="19"/>
      <c r="S7" s="19"/>
      <c r="T7" s="19"/>
      <c r="U7" s="19"/>
      <c r="V7" s="19"/>
      <c r="W7" s="621"/>
      <c r="X7" s="621"/>
      <c r="Y7" s="135"/>
      <c r="Z7" s="19"/>
    </row>
    <row r="8" spans="1:32" ht="15" customHeight="1">
      <c r="G8" s="19"/>
      <c r="H8" s="19"/>
      <c r="I8" s="135"/>
      <c r="J8" s="19"/>
      <c r="K8" s="19"/>
      <c r="L8" s="19"/>
      <c r="M8" s="19"/>
      <c r="N8" s="19"/>
      <c r="O8" s="19"/>
      <c r="P8" s="19"/>
      <c r="Q8" s="19"/>
      <c r="R8" s="19"/>
      <c r="S8" s="19"/>
      <c r="T8" s="19"/>
      <c r="U8" s="19"/>
      <c r="V8" s="19"/>
      <c r="W8" s="19"/>
      <c r="X8" s="19"/>
      <c r="Y8" s="135"/>
      <c r="Z8" s="19"/>
    </row>
    <row r="9" spans="1:32" ht="15" customHeight="1">
      <c r="G9" s="640"/>
      <c r="H9" s="641"/>
      <c r="I9" s="637"/>
      <c r="J9" s="640"/>
      <c r="K9" s="19"/>
      <c r="L9" s="19"/>
      <c r="M9" s="19"/>
      <c r="N9" s="19"/>
      <c r="O9" s="19"/>
      <c r="P9" s="19"/>
      <c r="Q9" s="19"/>
      <c r="R9" s="19"/>
      <c r="S9" s="19"/>
      <c r="T9" s="19"/>
      <c r="U9" s="19"/>
      <c r="V9" s="19"/>
      <c r="W9" s="19"/>
      <c r="X9" s="103"/>
      <c r="Y9" s="104"/>
      <c r="Z9" s="103"/>
    </row>
    <row r="10" spans="1:32" ht="25.5" customHeight="1">
      <c r="E10" s="103"/>
      <c r="F10" s="137"/>
      <c r="G10" s="637" t="s">
        <v>325</v>
      </c>
      <c r="H10" s="640"/>
      <c r="I10" s="632"/>
      <c r="J10" s="633"/>
      <c r="L10" s="631" t="s">
        <v>329</v>
      </c>
      <c r="M10" s="632"/>
      <c r="N10" s="632"/>
      <c r="O10" s="633"/>
      <c r="R10" s="631" t="s">
        <v>332</v>
      </c>
      <c r="S10" s="632"/>
      <c r="T10" s="632"/>
      <c r="U10" s="688"/>
      <c r="W10" s="675" t="s">
        <v>331</v>
      </c>
      <c r="X10" s="676"/>
      <c r="Y10" s="621"/>
      <c r="Z10" s="621"/>
      <c r="AA10" s="104"/>
      <c r="AB10" s="103"/>
    </row>
    <row r="11" spans="1:32" ht="15" customHeight="1">
      <c r="C11" s="19"/>
      <c r="D11" s="19"/>
      <c r="E11" s="680"/>
      <c r="F11" s="681"/>
      <c r="G11" s="22"/>
      <c r="H11" s="22"/>
      <c r="I11" s="22"/>
      <c r="J11" s="22"/>
      <c r="K11" s="682"/>
      <c r="L11" s="682"/>
      <c r="M11" s="134"/>
      <c r="N11" s="22"/>
      <c r="O11" s="637"/>
      <c r="P11" s="640"/>
      <c r="Q11" s="640"/>
      <c r="R11" s="641"/>
      <c r="U11" s="643"/>
      <c r="V11" s="644"/>
      <c r="W11" s="22"/>
      <c r="X11" s="22"/>
      <c r="Y11" s="22"/>
      <c r="Z11" s="22"/>
      <c r="AA11" s="664"/>
      <c r="AB11" s="664"/>
      <c r="AC11" s="135"/>
      <c r="AD11" s="19"/>
    </row>
    <row r="12" spans="1:32" ht="15" customHeight="1">
      <c r="C12" s="19"/>
      <c r="D12" s="19"/>
      <c r="E12" s="135"/>
      <c r="F12" s="19"/>
      <c r="G12" s="19"/>
      <c r="H12" s="621" t="s">
        <v>576</v>
      </c>
      <c r="I12" s="621"/>
      <c r="J12" s="19"/>
      <c r="K12" s="19"/>
      <c r="L12" s="19"/>
      <c r="M12" s="135"/>
      <c r="N12" s="19" t="s">
        <v>48</v>
      </c>
      <c r="O12" s="21"/>
      <c r="P12" s="21"/>
      <c r="Q12" s="18"/>
      <c r="R12" s="100"/>
      <c r="S12" s="19"/>
      <c r="T12" s="19"/>
      <c r="U12" s="135"/>
      <c r="V12" s="19"/>
      <c r="W12" s="19"/>
      <c r="X12" s="621" t="s">
        <v>578</v>
      </c>
      <c r="Y12" s="621"/>
      <c r="Z12" s="19"/>
      <c r="AA12" s="19"/>
      <c r="AB12" s="19"/>
      <c r="AC12" s="135"/>
      <c r="AD12" s="19"/>
    </row>
    <row r="13" spans="1:32" ht="25.5" customHeight="1">
      <c r="C13" s="640"/>
      <c r="D13" s="641"/>
      <c r="E13" s="637"/>
      <c r="F13" s="640"/>
      <c r="G13" s="19"/>
      <c r="H13" s="19"/>
      <c r="I13" s="19"/>
      <c r="J13" s="19"/>
      <c r="K13" s="621"/>
      <c r="L13" s="621"/>
      <c r="M13" s="637"/>
      <c r="N13" s="640"/>
      <c r="O13" s="21"/>
      <c r="P13" s="631"/>
      <c r="Q13" s="633"/>
      <c r="R13" s="21"/>
      <c r="S13" s="640"/>
      <c r="T13" s="640"/>
      <c r="U13" s="637"/>
      <c r="V13" s="640"/>
      <c r="W13" s="19"/>
      <c r="X13" s="19"/>
      <c r="Y13" s="19"/>
      <c r="Z13" s="19"/>
      <c r="AA13" s="621"/>
      <c r="AB13" s="621"/>
      <c r="AC13" s="637"/>
      <c r="AD13" s="640"/>
    </row>
    <row r="14" spans="1:32" ht="25.5" customHeight="1">
      <c r="A14" s="19"/>
      <c r="B14" s="19"/>
      <c r="C14" s="637" t="s">
        <v>335</v>
      </c>
      <c r="D14" s="640"/>
      <c r="E14" s="632"/>
      <c r="F14" s="633"/>
      <c r="K14" s="675" t="s">
        <v>336</v>
      </c>
      <c r="L14" s="676"/>
      <c r="M14" s="621"/>
      <c r="N14" s="621"/>
      <c r="O14" s="135"/>
      <c r="P14" s="208"/>
      <c r="Q14" s="208"/>
      <c r="S14" s="675" t="s">
        <v>339</v>
      </c>
      <c r="T14" s="676"/>
      <c r="U14" s="621"/>
      <c r="V14" s="621"/>
      <c r="W14" s="135"/>
      <c r="X14" s="19"/>
      <c r="Z14" s="19"/>
      <c r="AA14" s="675" t="s">
        <v>341</v>
      </c>
      <c r="AB14" s="676"/>
      <c r="AC14" s="621"/>
      <c r="AD14" s="621"/>
      <c r="AE14" s="135"/>
      <c r="AF14" s="19"/>
    </row>
    <row r="15" spans="1:32" ht="15" customHeight="1">
      <c r="A15" s="19"/>
      <c r="B15" s="19"/>
      <c r="C15" s="134"/>
      <c r="D15" s="22"/>
      <c r="E15" s="22"/>
      <c r="F15" s="102"/>
      <c r="K15" s="134"/>
      <c r="L15" s="22"/>
      <c r="M15" s="22"/>
      <c r="N15" s="22"/>
      <c r="O15" s="135"/>
      <c r="P15" s="19"/>
      <c r="S15" s="134"/>
      <c r="T15" s="22"/>
      <c r="U15" s="22"/>
      <c r="V15" s="22"/>
      <c r="W15" s="135"/>
      <c r="X15" s="19"/>
      <c r="Z15" s="19"/>
      <c r="AA15" s="134"/>
      <c r="AB15" s="22"/>
      <c r="AC15" s="22"/>
      <c r="AD15" s="22"/>
      <c r="AE15" s="135"/>
      <c r="AF15" s="19"/>
    </row>
    <row r="16" spans="1:32" ht="15" customHeight="1">
      <c r="A16" s="19"/>
      <c r="B16" s="19"/>
      <c r="C16" s="135"/>
      <c r="D16" s="621" t="s">
        <v>533</v>
      </c>
      <c r="E16" s="621"/>
      <c r="F16" s="136"/>
      <c r="K16" s="135"/>
      <c r="L16" s="621" t="s">
        <v>534</v>
      </c>
      <c r="M16" s="621"/>
      <c r="N16" s="19"/>
      <c r="O16" s="135"/>
      <c r="P16" s="19"/>
      <c r="S16" s="135"/>
      <c r="T16" s="621" t="s">
        <v>574</v>
      </c>
      <c r="U16" s="621"/>
      <c r="V16" s="19"/>
      <c r="W16" s="135"/>
      <c r="X16" s="19"/>
      <c r="Z16" s="19"/>
      <c r="AA16" s="135"/>
      <c r="AB16" s="621" t="s">
        <v>575</v>
      </c>
      <c r="AC16" s="621"/>
      <c r="AD16" s="19"/>
      <c r="AE16" s="135"/>
      <c r="AF16" s="19"/>
    </row>
    <row r="17" spans="1:32" ht="15" customHeight="1">
      <c r="A17" s="714"/>
      <c r="B17" s="714"/>
      <c r="C17" s="104"/>
      <c r="D17" s="103"/>
      <c r="E17" s="103"/>
      <c r="F17" s="137"/>
      <c r="G17" s="694"/>
      <c r="H17" s="695"/>
      <c r="I17" s="714"/>
      <c r="J17" s="715"/>
      <c r="K17" s="104"/>
      <c r="L17" s="103"/>
      <c r="M17" s="103"/>
      <c r="N17" s="103"/>
      <c r="O17" s="694"/>
      <c r="P17" s="695"/>
      <c r="Q17" s="714"/>
      <c r="R17" s="715"/>
      <c r="S17" s="104"/>
      <c r="T17" s="103"/>
      <c r="U17" s="103"/>
      <c r="V17" s="103"/>
      <c r="W17" s="694"/>
      <c r="X17" s="695"/>
      <c r="Y17" s="714"/>
      <c r="Z17" s="715"/>
      <c r="AA17" s="104"/>
      <c r="AB17" s="103"/>
      <c r="AC17" s="103"/>
      <c r="AD17" s="103"/>
      <c r="AE17" s="694"/>
      <c r="AF17" s="695"/>
    </row>
    <row r="18" spans="1:32" ht="25.5" customHeight="1">
      <c r="A18" s="631" t="str">
        <f>順位記入用!B32</f>
        <v>１位１位</v>
      </c>
      <c r="B18" s="632"/>
      <c r="C18" s="632"/>
      <c r="D18" s="633"/>
      <c r="E18" s="631" t="str">
        <f>順位記入用!G35</f>
        <v>２位４位</v>
      </c>
      <c r="F18" s="632"/>
      <c r="G18" s="632"/>
      <c r="H18" s="633"/>
      <c r="I18" s="631" t="str">
        <f>順位記入用!G33</f>
        <v>２位２位</v>
      </c>
      <c r="J18" s="632"/>
      <c r="K18" s="632"/>
      <c r="L18" s="633"/>
      <c r="M18" s="631" t="str">
        <f>順位記入用!B35</f>
        <v>１位４位</v>
      </c>
      <c r="N18" s="632"/>
      <c r="O18" s="632"/>
      <c r="P18" s="633"/>
      <c r="Q18" s="631" t="str">
        <f>順位記入用!B34</f>
        <v>１位３位</v>
      </c>
      <c r="R18" s="632"/>
      <c r="S18" s="632"/>
      <c r="T18" s="633"/>
      <c r="U18" s="631" t="str">
        <f>順位記入用!G32</f>
        <v>２位１位</v>
      </c>
      <c r="V18" s="632"/>
      <c r="W18" s="632"/>
      <c r="X18" s="633"/>
      <c r="Y18" s="631" t="str">
        <f>順位記入用!G34</f>
        <v>２位３位</v>
      </c>
      <c r="Z18" s="632"/>
      <c r="AA18" s="632"/>
      <c r="AB18" s="633"/>
      <c r="AC18" s="631" t="str">
        <f>順位記入用!B33</f>
        <v>１位２位</v>
      </c>
      <c r="AD18" s="632"/>
      <c r="AE18" s="632"/>
      <c r="AF18" s="633"/>
    </row>
    <row r="19" spans="1:32" ht="25.5" customHeight="1">
      <c r="C19" s="631" t="s">
        <v>337</v>
      </c>
      <c r="D19" s="632"/>
      <c r="E19" s="676"/>
      <c r="F19" s="676"/>
      <c r="G19" s="745"/>
      <c r="H19" s="654"/>
      <c r="I19" s="652"/>
      <c r="J19" s="653"/>
      <c r="K19" s="676" t="s">
        <v>338</v>
      </c>
      <c r="L19" s="676"/>
      <c r="M19" s="676"/>
      <c r="N19" s="688"/>
      <c r="P19" s="631"/>
      <c r="Q19" s="633"/>
      <c r="R19" s="22"/>
      <c r="S19" s="631" t="s">
        <v>340</v>
      </c>
      <c r="T19" s="632"/>
      <c r="U19" s="632"/>
      <c r="V19" s="633"/>
      <c r="W19" s="759"/>
      <c r="X19" s="759"/>
      <c r="Y19" s="652"/>
      <c r="Z19" s="653"/>
      <c r="AA19" s="631" t="s">
        <v>342</v>
      </c>
      <c r="AB19" s="632"/>
      <c r="AC19" s="632"/>
      <c r="AD19" s="633"/>
      <c r="AE19" s="22"/>
    </row>
    <row r="20" spans="1:32" ht="15" customHeight="1">
      <c r="E20" s="134"/>
      <c r="F20" s="22"/>
      <c r="G20" s="19"/>
      <c r="H20" s="621" t="s">
        <v>577</v>
      </c>
      <c r="I20" s="621"/>
      <c r="J20" s="19"/>
      <c r="K20" s="22"/>
      <c r="L20" s="22"/>
      <c r="M20" s="134"/>
      <c r="N20" s="22" t="s">
        <v>46</v>
      </c>
      <c r="O20" s="103"/>
      <c r="P20" s="103"/>
      <c r="Q20" s="225"/>
      <c r="S20" s="19"/>
      <c r="T20" s="19"/>
      <c r="U20" s="135"/>
      <c r="V20" s="19"/>
      <c r="W20" s="19"/>
      <c r="X20" s="621" t="s">
        <v>579</v>
      </c>
      <c r="Y20" s="621"/>
      <c r="Z20" s="19"/>
      <c r="AA20" s="22"/>
      <c r="AB20" s="22"/>
      <c r="AC20" s="134"/>
      <c r="AD20" s="19"/>
    </row>
    <row r="21" spans="1:32" ht="15" customHeight="1">
      <c r="E21" s="104"/>
      <c r="F21" s="103"/>
      <c r="G21" s="103"/>
      <c r="H21" s="103"/>
      <c r="I21" s="103"/>
      <c r="J21" s="103"/>
      <c r="K21" s="103"/>
      <c r="L21" s="103"/>
      <c r="M21" s="104"/>
      <c r="N21" s="19"/>
      <c r="O21" s="675"/>
      <c r="P21" s="676"/>
      <c r="Q21" s="676"/>
      <c r="R21" s="688"/>
      <c r="S21" s="103"/>
      <c r="T21" s="103"/>
      <c r="U21" s="104"/>
      <c r="V21" s="103"/>
      <c r="W21" s="103"/>
      <c r="X21" s="103"/>
      <c r="Y21" s="103"/>
      <c r="Z21" s="103"/>
      <c r="AA21" s="103"/>
      <c r="AB21" s="103"/>
      <c r="AC21" s="135"/>
      <c r="AD21" s="19"/>
    </row>
    <row r="22" spans="1:32" ht="25.5" customHeight="1">
      <c r="G22" s="631" t="s">
        <v>326</v>
      </c>
      <c r="H22" s="632"/>
      <c r="I22" s="632"/>
      <c r="J22" s="632"/>
      <c r="K22" s="226"/>
      <c r="L22" s="637" t="s">
        <v>330</v>
      </c>
      <c r="M22" s="632"/>
      <c r="N22" s="632"/>
      <c r="O22" s="633"/>
      <c r="P22" s="26"/>
      <c r="Q22" s="105"/>
      <c r="R22" s="631" t="s">
        <v>334</v>
      </c>
      <c r="S22" s="632"/>
      <c r="T22" s="632"/>
      <c r="U22" s="641"/>
      <c r="W22" s="631" t="s">
        <v>333</v>
      </c>
      <c r="X22" s="632"/>
      <c r="Y22" s="632"/>
      <c r="Z22" s="632"/>
      <c r="AA22" s="134"/>
    </row>
    <row r="23" spans="1:32" ht="15" customHeight="1">
      <c r="G23" s="621"/>
      <c r="H23" s="621"/>
      <c r="I23" s="675"/>
      <c r="J23" s="676"/>
      <c r="K23" s="19"/>
      <c r="L23" s="19"/>
      <c r="M23" s="19"/>
      <c r="N23" s="19"/>
      <c r="O23" s="208"/>
      <c r="P23" s="208"/>
      <c r="Q23" s="208"/>
      <c r="R23" s="208"/>
      <c r="S23" s="19"/>
      <c r="T23" s="19"/>
      <c r="U23" s="19"/>
      <c r="V23" s="19"/>
      <c r="W23" s="19"/>
      <c r="X23" s="19"/>
      <c r="Y23" s="675"/>
      <c r="Z23" s="676"/>
    </row>
    <row r="24" spans="1:32" ht="15" customHeight="1">
      <c r="I24" s="637"/>
      <c r="J24" s="640"/>
      <c r="K24" s="103"/>
      <c r="L24" s="103"/>
      <c r="M24" s="103"/>
      <c r="N24" s="103"/>
      <c r="O24" s="207"/>
      <c r="P24" s="207"/>
      <c r="Q24" s="207"/>
      <c r="R24" s="207"/>
      <c r="S24" s="103"/>
      <c r="T24" s="103"/>
      <c r="U24" s="103"/>
      <c r="V24" s="103"/>
      <c r="W24" s="640"/>
      <c r="X24" s="640"/>
      <c r="Y24" s="135"/>
      <c r="Z24" s="19"/>
    </row>
    <row r="25" spans="1:32" ht="15" customHeight="1">
      <c r="P25" s="19"/>
      <c r="Q25" s="134"/>
      <c r="R25" s="22"/>
      <c r="S25" s="19"/>
      <c r="T25" s="19"/>
      <c r="U25" s="19"/>
      <c r="V25" s="19"/>
      <c r="W25" s="19"/>
      <c r="X25" s="19"/>
    </row>
    <row r="26" spans="1:32" ht="15" customHeight="1">
      <c r="P26" s="19"/>
      <c r="Q26" s="104"/>
      <c r="R26" s="103"/>
      <c r="S26" s="19"/>
      <c r="T26" s="19"/>
      <c r="U26" s="19"/>
      <c r="V26" s="19"/>
      <c r="W26" s="19"/>
      <c r="X26" s="19"/>
    </row>
    <row r="27" spans="1:32" ht="25.5" customHeight="1">
      <c r="K27" s="11" t="s">
        <v>47</v>
      </c>
      <c r="O27" s="631"/>
      <c r="P27" s="632"/>
      <c r="Q27" s="632"/>
      <c r="R27" s="633"/>
    </row>
    <row r="28" spans="1:32" ht="14.25" customHeight="1"/>
    <row r="29" spans="1:32" ht="29.25" customHeight="1">
      <c r="B29" s="1" t="s">
        <v>321</v>
      </c>
    </row>
    <row r="30" spans="1:32" ht="22.5" customHeight="1">
      <c r="B30" s="756" t="s">
        <v>542</v>
      </c>
      <c r="C30" s="757"/>
      <c r="D30" s="757"/>
      <c r="E30" s="757"/>
      <c r="F30" s="758"/>
      <c r="H30" s="731" t="s">
        <v>546</v>
      </c>
      <c r="I30" s="732"/>
      <c r="J30" s="732"/>
      <c r="K30" s="732"/>
      <c r="L30" s="733"/>
      <c r="T30" s="9" t="s">
        <v>23</v>
      </c>
      <c r="U30" s="24"/>
      <c r="V30" s="24"/>
      <c r="W30" s="683"/>
      <c r="X30" s="683"/>
      <c r="Y30" s="683"/>
      <c r="Z30" s="683"/>
      <c r="AA30" s="683"/>
      <c r="AB30" s="683"/>
      <c r="AC30" s="683"/>
      <c r="AD30" s="9" t="s">
        <v>24</v>
      </c>
    </row>
    <row r="31" spans="1:32" ht="9" customHeight="1" thickBot="1"/>
    <row r="32" spans="1:32" ht="22.5" customHeight="1">
      <c r="B32" s="718"/>
      <c r="C32" s="607"/>
      <c r="D32" s="607"/>
      <c r="E32" s="607"/>
      <c r="F32" s="718" t="s">
        <v>25</v>
      </c>
      <c r="G32" s="607"/>
      <c r="H32" s="607"/>
      <c r="I32" s="607"/>
      <c r="J32" s="607"/>
      <c r="K32" s="607"/>
      <c r="L32" s="607"/>
      <c r="M32" s="607"/>
      <c r="N32" s="607"/>
      <c r="O32" s="608"/>
      <c r="P32" s="718" t="s">
        <v>26</v>
      </c>
      <c r="Q32" s="607"/>
      <c r="R32" s="608"/>
      <c r="S32" s="718" t="s">
        <v>27</v>
      </c>
      <c r="T32" s="607"/>
      <c r="U32" s="607"/>
      <c r="V32" s="607"/>
      <c r="W32" s="607"/>
      <c r="X32" s="607"/>
      <c r="Y32" s="607"/>
      <c r="Z32" s="607"/>
      <c r="AA32" s="607"/>
      <c r="AB32" s="608"/>
      <c r="AC32" s="607" t="s">
        <v>26</v>
      </c>
      <c r="AD32" s="607"/>
      <c r="AE32" s="608"/>
    </row>
    <row r="33" spans="1:31" ht="21.75" customHeight="1">
      <c r="A33" s="622" t="s">
        <v>535</v>
      </c>
      <c r="B33" s="699">
        <v>0.375</v>
      </c>
      <c r="C33" s="700"/>
      <c r="D33" s="700"/>
      <c r="E33" s="701"/>
      <c r="F33" s="684" t="str">
        <f>A18</f>
        <v>１位１位</v>
      </c>
      <c r="G33" s="673"/>
      <c r="H33" s="673"/>
      <c r="I33" s="673"/>
      <c r="J33" s="673" t="s">
        <v>50</v>
      </c>
      <c r="K33" s="673"/>
      <c r="L33" s="673" t="str">
        <f>E18</f>
        <v>２位４位</v>
      </c>
      <c r="M33" s="673"/>
      <c r="N33" s="673"/>
      <c r="O33" s="674"/>
      <c r="P33" s="667" t="str">
        <f>F37</f>
        <v>１位３位</v>
      </c>
      <c r="Q33" s="668"/>
      <c r="R33" s="669"/>
      <c r="S33" s="684" t="str">
        <f>I18</f>
        <v>２位２位</v>
      </c>
      <c r="T33" s="673"/>
      <c r="U33" s="673"/>
      <c r="V33" s="673"/>
      <c r="W33" s="673" t="s">
        <v>50</v>
      </c>
      <c r="X33" s="673"/>
      <c r="Y33" s="673" t="str">
        <f>M18</f>
        <v>１位４位</v>
      </c>
      <c r="Z33" s="673"/>
      <c r="AA33" s="673"/>
      <c r="AB33" s="674"/>
      <c r="AC33" s="667" t="str">
        <f>S37</f>
        <v>２位３位</v>
      </c>
      <c r="AD33" s="668"/>
      <c r="AE33" s="669"/>
    </row>
    <row r="34" spans="1:31" ht="21.75" customHeight="1">
      <c r="A34" s="622"/>
      <c r="B34" s="719" t="s">
        <v>166</v>
      </c>
      <c r="C34" s="720"/>
      <c r="D34" s="720"/>
      <c r="E34" s="721"/>
      <c r="F34" s="685"/>
      <c r="G34" s="678"/>
      <c r="H34" s="678"/>
      <c r="I34" s="678"/>
      <c r="J34" s="465"/>
      <c r="K34" s="465"/>
      <c r="L34" s="678"/>
      <c r="M34" s="678"/>
      <c r="N34" s="678"/>
      <c r="O34" s="679"/>
      <c r="P34" s="670" t="str">
        <f>L37</f>
        <v>２位１位</v>
      </c>
      <c r="Q34" s="671"/>
      <c r="R34" s="672"/>
      <c r="S34" s="685"/>
      <c r="T34" s="678"/>
      <c r="U34" s="678"/>
      <c r="V34" s="678"/>
      <c r="W34" s="465"/>
      <c r="X34" s="465"/>
      <c r="Y34" s="678"/>
      <c r="Z34" s="678"/>
      <c r="AA34" s="678"/>
      <c r="AB34" s="679"/>
      <c r="AC34" s="670" t="str">
        <f>Y37</f>
        <v>１位２位</v>
      </c>
      <c r="AD34" s="671"/>
      <c r="AE34" s="672"/>
    </row>
    <row r="35" spans="1:31" ht="21.75" customHeight="1">
      <c r="A35" s="622" t="s">
        <v>536</v>
      </c>
      <c r="B35" s="699">
        <v>0.4375</v>
      </c>
      <c r="C35" s="700"/>
      <c r="D35" s="700"/>
      <c r="E35" s="701"/>
      <c r="F35" s="722" t="str">
        <f>予選記入用!C42</f>
        <v>Ａ５位</v>
      </c>
      <c r="G35" s="700"/>
      <c r="H35" s="700"/>
      <c r="I35" s="700"/>
      <c r="J35" s="700" t="s">
        <v>50</v>
      </c>
      <c r="K35" s="700"/>
      <c r="L35" s="700" t="str">
        <f>予選記入用!R43</f>
        <v>Ｄ６位</v>
      </c>
      <c r="M35" s="700"/>
      <c r="N35" s="700"/>
      <c r="O35" s="701"/>
      <c r="P35" s="667" t="str">
        <f>F33</f>
        <v>１位１位</v>
      </c>
      <c r="Q35" s="668"/>
      <c r="R35" s="669"/>
      <c r="S35" s="722" t="str">
        <f>予選記入用!H42</f>
        <v>Ｂ５位</v>
      </c>
      <c r="T35" s="700"/>
      <c r="U35" s="700"/>
      <c r="V35" s="700"/>
      <c r="W35" s="700" t="s">
        <v>50</v>
      </c>
      <c r="X35" s="700"/>
      <c r="Y35" s="700" t="str">
        <f>予選記入用!M42</f>
        <v>Ｃ５位</v>
      </c>
      <c r="Z35" s="700"/>
      <c r="AA35" s="700"/>
      <c r="AB35" s="701"/>
      <c r="AC35" s="667" t="str">
        <f>S33</f>
        <v>２位２位</v>
      </c>
      <c r="AD35" s="668"/>
      <c r="AE35" s="669"/>
    </row>
    <row r="36" spans="1:31" ht="21.75" customHeight="1">
      <c r="A36" s="622"/>
      <c r="B36" s="719" t="s">
        <v>166</v>
      </c>
      <c r="C36" s="720"/>
      <c r="D36" s="720"/>
      <c r="E36" s="721"/>
      <c r="F36" s="686"/>
      <c r="G36" s="687"/>
      <c r="H36" s="687"/>
      <c r="I36" s="687"/>
      <c r="J36" s="96"/>
      <c r="K36" s="96"/>
      <c r="L36" s="687"/>
      <c r="M36" s="687"/>
      <c r="N36" s="687"/>
      <c r="O36" s="728"/>
      <c r="P36" s="670" t="str">
        <f>L33</f>
        <v>２位４位</v>
      </c>
      <c r="Q36" s="671"/>
      <c r="R36" s="672"/>
      <c r="S36" s="686"/>
      <c r="T36" s="687"/>
      <c r="U36" s="687"/>
      <c r="V36" s="687"/>
      <c r="W36" s="96"/>
      <c r="X36" s="96"/>
      <c r="Y36" s="687"/>
      <c r="Z36" s="687"/>
      <c r="AA36" s="687"/>
      <c r="AB36" s="728"/>
      <c r="AC36" s="670" t="str">
        <f>Y33</f>
        <v>１位４位</v>
      </c>
      <c r="AD36" s="671"/>
      <c r="AE36" s="672"/>
    </row>
    <row r="37" spans="1:31" ht="21.75" customHeight="1">
      <c r="A37" s="622" t="s">
        <v>537</v>
      </c>
      <c r="B37" s="699">
        <v>0.47222222222222227</v>
      </c>
      <c r="C37" s="700"/>
      <c r="D37" s="700"/>
      <c r="E37" s="701"/>
      <c r="F37" s="684" t="str">
        <f>Q18</f>
        <v>１位３位</v>
      </c>
      <c r="G37" s="673"/>
      <c r="H37" s="673"/>
      <c r="I37" s="673"/>
      <c r="J37" s="673" t="s">
        <v>50</v>
      </c>
      <c r="K37" s="673"/>
      <c r="L37" s="673" t="str">
        <f>U18</f>
        <v>２位１位</v>
      </c>
      <c r="M37" s="673"/>
      <c r="N37" s="673"/>
      <c r="O37" s="674"/>
      <c r="P37" s="725" t="str">
        <f>F35</f>
        <v>Ａ５位</v>
      </c>
      <c r="Q37" s="726"/>
      <c r="R37" s="727"/>
      <c r="S37" s="684" t="str">
        <f>Y18</f>
        <v>２位３位</v>
      </c>
      <c r="T37" s="673"/>
      <c r="U37" s="673"/>
      <c r="V37" s="673"/>
      <c r="W37" s="673" t="s">
        <v>50</v>
      </c>
      <c r="X37" s="673"/>
      <c r="Y37" s="673" t="str">
        <f>AC18</f>
        <v>１位２位</v>
      </c>
      <c r="Z37" s="673"/>
      <c r="AA37" s="673"/>
      <c r="AB37" s="674"/>
      <c r="AC37" s="725" t="str">
        <f>S35</f>
        <v>Ｂ５位</v>
      </c>
      <c r="AD37" s="726"/>
      <c r="AE37" s="727"/>
    </row>
    <row r="38" spans="1:31" ht="21.75" customHeight="1">
      <c r="A38" s="622"/>
      <c r="B38" s="719" t="s">
        <v>166</v>
      </c>
      <c r="C38" s="720"/>
      <c r="D38" s="720"/>
      <c r="E38" s="721"/>
      <c r="F38" s="685"/>
      <c r="G38" s="678"/>
      <c r="H38" s="678"/>
      <c r="I38" s="678"/>
      <c r="J38" s="465"/>
      <c r="K38" s="465"/>
      <c r="L38" s="678"/>
      <c r="M38" s="678"/>
      <c r="N38" s="678"/>
      <c r="O38" s="679"/>
      <c r="P38" s="655" t="str">
        <f>L35</f>
        <v>Ｄ６位</v>
      </c>
      <c r="Q38" s="656"/>
      <c r="R38" s="657"/>
      <c r="S38" s="685"/>
      <c r="T38" s="678"/>
      <c r="U38" s="678"/>
      <c r="V38" s="678"/>
      <c r="W38" s="465"/>
      <c r="X38" s="465"/>
      <c r="Y38" s="678"/>
      <c r="Z38" s="678"/>
      <c r="AA38" s="678"/>
      <c r="AB38" s="679"/>
      <c r="AC38" s="655" t="str">
        <f>F41</f>
        <v>Ｄ５位</v>
      </c>
      <c r="AD38" s="656"/>
      <c r="AE38" s="657"/>
    </row>
    <row r="39" spans="1:31" ht="21.75" customHeight="1">
      <c r="A39" s="622" t="s">
        <v>538</v>
      </c>
      <c r="B39" s="699">
        <v>0.53472222222222221</v>
      </c>
      <c r="C39" s="700"/>
      <c r="D39" s="700"/>
      <c r="E39" s="701"/>
      <c r="F39" s="684" t="str">
        <f>C14</f>
        <v>Ａ①勝</v>
      </c>
      <c r="G39" s="673"/>
      <c r="H39" s="673"/>
      <c r="I39" s="673"/>
      <c r="J39" s="673" t="s">
        <v>50</v>
      </c>
      <c r="K39" s="673"/>
      <c r="L39" s="673" t="str">
        <f>K14</f>
        <v>Ｂ①勝</v>
      </c>
      <c r="M39" s="673"/>
      <c r="N39" s="673"/>
      <c r="O39" s="674"/>
      <c r="P39" s="725" t="str">
        <f>Y35</f>
        <v>Ｃ５位</v>
      </c>
      <c r="Q39" s="726"/>
      <c r="R39" s="727"/>
      <c r="S39" s="684" t="str">
        <f>C19</f>
        <v>Ａ①負</v>
      </c>
      <c r="T39" s="673"/>
      <c r="U39" s="673"/>
      <c r="V39" s="673"/>
      <c r="W39" s="673" t="s">
        <v>50</v>
      </c>
      <c r="X39" s="673"/>
      <c r="Y39" s="673" t="str">
        <f>K19</f>
        <v>Ｂ①負</v>
      </c>
      <c r="Z39" s="673"/>
      <c r="AA39" s="673"/>
      <c r="AB39" s="674"/>
      <c r="AC39" s="667" t="str">
        <f>S43</f>
        <v>Ａ③負</v>
      </c>
      <c r="AD39" s="668"/>
      <c r="AE39" s="669"/>
    </row>
    <row r="40" spans="1:31" ht="21.75" customHeight="1">
      <c r="A40" s="622"/>
      <c r="B40" s="719" t="s">
        <v>166</v>
      </c>
      <c r="C40" s="720"/>
      <c r="D40" s="720"/>
      <c r="E40" s="721"/>
      <c r="F40" s="685"/>
      <c r="G40" s="678"/>
      <c r="H40" s="678"/>
      <c r="I40" s="678"/>
      <c r="J40" s="465"/>
      <c r="K40" s="465"/>
      <c r="L40" s="678"/>
      <c r="M40" s="678"/>
      <c r="N40" s="678"/>
      <c r="O40" s="679"/>
      <c r="P40" s="655"/>
      <c r="Q40" s="656"/>
      <c r="R40" s="657"/>
      <c r="S40" s="685"/>
      <c r="T40" s="678"/>
      <c r="U40" s="678"/>
      <c r="V40" s="678"/>
      <c r="W40" s="465"/>
      <c r="X40" s="465"/>
      <c r="Y40" s="678"/>
      <c r="Z40" s="678"/>
      <c r="AA40" s="678"/>
      <c r="AB40" s="679"/>
      <c r="AC40" s="670" t="str">
        <f>Y43</f>
        <v>Ｂ③負</v>
      </c>
      <c r="AD40" s="671"/>
      <c r="AE40" s="672"/>
    </row>
    <row r="41" spans="1:31" ht="21.75" customHeight="1">
      <c r="A41" s="622" t="s">
        <v>539</v>
      </c>
      <c r="B41" s="699">
        <v>0.59722222222222221</v>
      </c>
      <c r="C41" s="700"/>
      <c r="D41" s="700"/>
      <c r="E41" s="701"/>
      <c r="F41" s="722" t="str">
        <f>予選記入用!R42</f>
        <v>Ｄ５位</v>
      </c>
      <c r="G41" s="700"/>
      <c r="H41" s="700"/>
      <c r="I41" s="700"/>
      <c r="J41" s="700" t="s">
        <v>50</v>
      </c>
      <c r="K41" s="700"/>
      <c r="L41" s="700" t="str">
        <f>予選記入用!C42</f>
        <v>Ａ５位</v>
      </c>
      <c r="M41" s="700"/>
      <c r="N41" s="700"/>
      <c r="O41" s="701"/>
      <c r="P41" s="667" t="str">
        <f>F39</f>
        <v>Ａ①勝</v>
      </c>
      <c r="Q41" s="668"/>
      <c r="R41" s="669"/>
      <c r="S41" s="722" t="str">
        <f>予選記入用!R43</f>
        <v>Ｄ６位</v>
      </c>
      <c r="T41" s="700"/>
      <c r="U41" s="700"/>
      <c r="V41" s="700"/>
      <c r="W41" s="700" t="s">
        <v>50</v>
      </c>
      <c r="X41" s="700"/>
      <c r="Y41" s="700" t="str">
        <f>予選記入用!H42</f>
        <v>Ｂ５位</v>
      </c>
      <c r="Z41" s="700"/>
      <c r="AA41" s="700"/>
      <c r="AB41" s="701"/>
      <c r="AC41" s="667" t="str">
        <f>S39</f>
        <v>Ａ①負</v>
      </c>
      <c r="AD41" s="668"/>
      <c r="AE41" s="669"/>
    </row>
    <row r="42" spans="1:31" ht="21.75" customHeight="1">
      <c r="A42" s="622"/>
      <c r="B42" s="719" t="s">
        <v>166</v>
      </c>
      <c r="C42" s="720"/>
      <c r="D42" s="720"/>
      <c r="E42" s="721"/>
      <c r="F42" s="686"/>
      <c r="G42" s="687"/>
      <c r="H42" s="687"/>
      <c r="I42" s="687"/>
      <c r="J42" s="21"/>
      <c r="K42" s="21"/>
      <c r="L42" s="687"/>
      <c r="M42" s="687"/>
      <c r="N42" s="687"/>
      <c r="O42" s="728"/>
      <c r="P42" s="670" t="str">
        <f>L39</f>
        <v>Ｂ①勝</v>
      </c>
      <c r="Q42" s="671"/>
      <c r="R42" s="672"/>
      <c r="S42" s="686"/>
      <c r="T42" s="687"/>
      <c r="U42" s="687"/>
      <c r="V42" s="687"/>
      <c r="W42" s="21"/>
      <c r="X42" s="21"/>
      <c r="Y42" s="687"/>
      <c r="Z42" s="687"/>
      <c r="AA42" s="687"/>
      <c r="AB42" s="728"/>
      <c r="AC42" s="670" t="str">
        <f>Y39</f>
        <v>Ｂ①負</v>
      </c>
      <c r="AD42" s="671"/>
      <c r="AE42" s="672"/>
    </row>
    <row r="43" spans="1:31" ht="21.75" customHeight="1">
      <c r="A43" s="622" t="s">
        <v>540</v>
      </c>
      <c r="B43" s="699">
        <v>0.63194444444444442</v>
      </c>
      <c r="C43" s="700"/>
      <c r="D43" s="700"/>
      <c r="E43" s="701"/>
      <c r="F43" s="684" t="str">
        <f>S14</f>
        <v>Ａ③勝</v>
      </c>
      <c r="G43" s="673"/>
      <c r="H43" s="673"/>
      <c r="I43" s="673"/>
      <c r="J43" s="673" t="s">
        <v>50</v>
      </c>
      <c r="K43" s="673"/>
      <c r="L43" s="673" t="str">
        <f>AA14</f>
        <v>Ｂ③勝</v>
      </c>
      <c r="M43" s="673"/>
      <c r="N43" s="673"/>
      <c r="O43" s="674"/>
      <c r="P43" s="725" t="str">
        <f>F41</f>
        <v>Ｄ５位</v>
      </c>
      <c r="Q43" s="726"/>
      <c r="R43" s="727"/>
      <c r="S43" s="684" t="str">
        <f>S19</f>
        <v>Ａ③負</v>
      </c>
      <c r="T43" s="673"/>
      <c r="U43" s="673"/>
      <c r="V43" s="673"/>
      <c r="W43" s="673" t="s">
        <v>50</v>
      </c>
      <c r="X43" s="673"/>
      <c r="Y43" s="673" t="str">
        <f>AA19</f>
        <v>Ｂ③負</v>
      </c>
      <c r="Z43" s="673"/>
      <c r="AA43" s="673"/>
      <c r="AB43" s="674"/>
      <c r="AC43" s="725" t="str">
        <f>S41</f>
        <v>Ｄ６位</v>
      </c>
      <c r="AD43" s="726"/>
      <c r="AE43" s="727"/>
    </row>
    <row r="44" spans="1:31" ht="21.75" customHeight="1">
      <c r="A44" s="622"/>
      <c r="B44" s="719" t="s">
        <v>166</v>
      </c>
      <c r="C44" s="720"/>
      <c r="D44" s="720"/>
      <c r="E44" s="721"/>
      <c r="F44" s="685"/>
      <c r="G44" s="678"/>
      <c r="H44" s="678"/>
      <c r="I44" s="678"/>
      <c r="J44" s="454"/>
      <c r="K44" s="454"/>
      <c r="L44" s="678"/>
      <c r="M44" s="678"/>
      <c r="N44" s="678"/>
      <c r="O44" s="679"/>
      <c r="P44" s="655" t="str">
        <f>L41</f>
        <v>Ａ５位</v>
      </c>
      <c r="Q44" s="656"/>
      <c r="R44" s="657"/>
      <c r="S44" s="685"/>
      <c r="T44" s="678"/>
      <c r="U44" s="678"/>
      <c r="V44" s="678"/>
      <c r="W44" s="454"/>
      <c r="X44" s="454"/>
      <c r="Y44" s="678"/>
      <c r="Z44" s="678"/>
      <c r="AA44" s="678"/>
      <c r="AB44" s="679"/>
      <c r="AC44" s="655" t="str">
        <f>Y41</f>
        <v>Ｂ５位</v>
      </c>
      <c r="AD44" s="656"/>
      <c r="AE44" s="657"/>
    </row>
    <row r="45" spans="1:31" ht="21.75" customHeight="1">
      <c r="A45" s="622" t="s">
        <v>541</v>
      </c>
      <c r="B45" s="699">
        <v>0.69444444444444453</v>
      </c>
      <c r="C45" s="700"/>
      <c r="D45" s="700"/>
      <c r="E45" s="701"/>
      <c r="F45" s="722" t="str">
        <f>予選記入用!M42</f>
        <v>Ｃ５位</v>
      </c>
      <c r="G45" s="700"/>
      <c r="H45" s="700"/>
      <c r="I45" s="700"/>
      <c r="J45" s="700" t="s">
        <v>22</v>
      </c>
      <c r="K45" s="700"/>
      <c r="L45" s="700" t="str">
        <f>予選記入用!R42</f>
        <v>Ｄ５位</v>
      </c>
      <c r="M45" s="700"/>
      <c r="N45" s="700"/>
      <c r="O45" s="701"/>
      <c r="P45" s="667" t="str">
        <f>F43</f>
        <v>Ａ③勝</v>
      </c>
      <c r="Q45" s="668"/>
      <c r="R45" s="669"/>
      <c r="S45" s="658"/>
      <c r="T45" s="659"/>
      <c r="U45" s="659"/>
      <c r="V45" s="659"/>
      <c r="W45" s="659"/>
      <c r="X45" s="659"/>
      <c r="Y45" s="659"/>
      <c r="Z45" s="659"/>
      <c r="AA45" s="659"/>
      <c r="AB45" s="660"/>
      <c r="AC45" s="658"/>
      <c r="AD45" s="659"/>
      <c r="AE45" s="660"/>
    </row>
    <row r="46" spans="1:31" ht="21.75" customHeight="1" thickBot="1">
      <c r="A46" s="622"/>
      <c r="B46" s="634" t="s">
        <v>166</v>
      </c>
      <c r="C46" s="635"/>
      <c r="D46" s="635"/>
      <c r="E46" s="636"/>
      <c r="F46" s="716"/>
      <c r="G46" s="717"/>
      <c r="H46" s="717"/>
      <c r="I46" s="717"/>
      <c r="J46" s="97"/>
      <c r="K46" s="97"/>
      <c r="L46" s="717"/>
      <c r="M46" s="717"/>
      <c r="N46" s="717"/>
      <c r="O46" s="723"/>
      <c r="P46" s="638" t="str">
        <f>L43</f>
        <v>Ｂ③勝</v>
      </c>
      <c r="Q46" s="639"/>
      <c r="R46" s="677"/>
      <c r="S46" s="661"/>
      <c r="T46" s="662"/>
      <c r="U46" s="662"/>
      <c r="V46" s="662"/>
      <c r="W46" s="662"/>
      <c r="X46" s="662"/>
      <c r="Y46" s="662"/>
      <c r="Z46" s="662"/>
      <c r="AA46" s="662"/>
      <c r="AB46" s="663"/>
      <c r="AC46" s="661"/>
      <c r="AD46" s="662"/>
      <c r="AE46" s="663"/>
    </row>
    <row r="47" spans="1:31" ht="12.75" customHeight="1">
      <c r="B47" s="89"/>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row>
    <row r="48" spans="1:31" ht="22.5" customHeight="1" thickBot="1">
      <c r="B48" s="10"/>
      <c r="C48" s="12" t="s">
        <v>56</v>
      </c>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row>
    <row r="49" spans="1:32" ht="26.25" customHeight="1">
      <c r="B49" s="21"/>
      <c r="C49" s="724" t="s">
        <v>49</v>
      </c>
      <c r="D49" s="642"/>
      <c r="E49" s="642"/>
      <c r="F49" s="642" t="str">
        <f>G10</f>
        <v>Ａ④勝</v>
      </c>
      <c r="G49" s="642"/>
      <c r="H49" s="642"/>
      <c r="I49" s="642"/>
      <c r="J49" s="642" t="s">
        <v>50</v>
      </c>
      <c r="K49" s="642"/>
      <c r="L49" s="642" t="str">
        <f>W10</f>
        <v>Ａ⑥勝</v>
      </c>
      <c r="M49" s="642"/>
      <c r="N49" s="642"/>
      <c r="O49" s="642"/>
      <c r="P49" s="642" t="s">
        <v>57</v>
      </c>
      <c r="Q49" s="642"/>
      <c r="R49" s="642"/>
      <c r="S49" s="642" t="str">
        <f>L10</f>
        <v>Ａ④負</v>
      </c>
      <c r="T49" s="642"/>
      <c r="U49" s="642"/>
      <c r="V49" s="642"/>
      <c r="W49" s="642" t="s">
        <v>50</v>
      </c>
      <c r="X49" s="642"/>
      <c r="Y49" s="642" t="str">
        <f>R10</f>
        <v>Ａ⑥負</v>
      </c>
      <c r="Z49" s="642"/>
      <c r="AA49" s="642"/>
      <c r="AB49" s="748"/>
      <c r="AC49" s="12"/>
      <c r="AD49" s="12"/>
      <c r="AE49" s="12"/>
    </row>
    <row r="50" spans="1:32" ht="26.25" customHeight="1" thickBot="1">
      <c r="B50" s="21"/>
      <c r="C50" s="638" t="s">
        <v>58</v>
      </c>
      <c r="D50" s="639"/>
      <c r="E50" s="639"/>
      <c r="F50" s="639" t="str">
        <f>G22</f>
        <v>Ｂ④勝</v>
      </c>
      <c r="G50" s="639"/>
      <c r="H50" s="639"/>
      <c r="I50" s="639"/>
      <c r="J50" s="639" t="s">
        <v>50</v>
      </c>
      <c r="K50" s="639"/>
      <c r="L50" s="639" t="str">
        <f>W22</f>
        <v>Ｂ⑥勝</v>
      </c>
      <c r="M50" s="639"/>
      <c r="N50" s="639"/>
      <c r="O50" s="639"/>
      <c r="P50" s="639" t="s">
        <v>59</v>
      </c>
      <c r="Q50" s="639"/>
      <c r="R50" s="639"/>
      <c r="S50" s="639" t="str">
        <f>L22</f>
        <v>Ｂ④負</v>
      </c>
      <c r="T50" s="639"/>
      <c r="U50" s="639"/>
      <c r="V50" s="639"/>
      <c r="W50" s="639" t="s">
        <v>50</v>
      </c>
      <c r="X50" s="639"/>
      <c r="Y50" s="639" t="str">
        <f>R22</f>
        <v>Ｂ⑥負</v>
      </c>
      <c r="Z50" s="639"/>
      <c r="AA50" s="639"/>
      <c r="AB50" s="677"/>
      <c r="AC50" s="12"/>
      <c r="AD50" s="12"/>
      <c r="AE50" s="12"/>
    </row>
    <row r="51" spans="1:32" ht="20.25" customHeight="1">
      <c r="A51" s="453"/>
      <c r="B51" s="159"/>
      <c r="C51" s="159"/>
      <c r="D51" s="159"/>
      <c r="E51" s="159"/>
      <c r="F51" s="159"/>
      <c r="G51" s="159"/>
      <c r="H51" s="159"/>
      <c r="I51" s="159"/>
      <c r="J51" s="159"/>
      <c r="K51" s="159"/>
      <c r="L51" s="159"/>
      <c r="M51" s="159"/>
      <c r="N51" s="159"/>
      <c r="O51" s="159"/>
      <c r="P51" s="159"/>
      <c r="Q51" s="159"/>
      <c r="R51" s="159"/>
      <c r="S51" s="159"/>
      <c r="T51" s="159"/>
      <c r="U51" s="159"/>
      <c r="V51" s="159"/>
      <c r="W51" s="159"/>
      <c r="X51" s="159"/>
      <c r="Y51" s="159"/>
      <c r="Z51" s="159"/>
      <c r="AA51" s="159"/>
      <c r="AB51" s="159"/>
      <c r="AC51" s="14"/>
      <c r="AD51" s="14"/>
      <c r="AE51" s="14"/>
      <c r="AF51" s="453"/>
    </row>
    <row r="52" spans="1:32" ht="27.75" customHeight="1">
      <c r="B52" s="1" t="s">
        <v>320</v>
      </c>
    </row>
    <row r="53" spans="1:32" ht="27.75" customHeight="1">
      <c r="B53" s="9" t="s">
        <v>478</v>
      </c>
    </row>
    <row r="54" spans="1:32" ht="7.5" customHeight="1">
      <c r="B54" s="9"/>
    </row>
    <row r="55" spans="1:32" ht="25.5" customHeight="1">
      <c r="A55" s="21"/>
      <c r="B55" s="9"/>
      <c r="J55" s="11" t="s">
        <v>157</v>
      </c>
      <c r="N55" s="631"/>
      <c r="O55" s="632"/>
      <c r="P55" s="632"/>
      <c r="Q55" s="632"/>
      <c r="R55" s="632"/>
      <c r="S55" s="633"/>
      <c r="AF55" s="12"/>
    </row>
    <row r="56" spans="1:32" ht="15" customHeight="1">
      <c r="A56" s="21"/>
      <c r="P56" s="19"/>
      <c r="Q56" s="134"/>
      <c r="AF56" s="12"/>
    </row>
    <row r="57" spans="1:32" ht="15" customHeight="1">
      <c r="P57" s="19"/>
      <c r="Q57" s="104"/>
      <c r="R57" s="103"/>
      <c r="S57" s="103"/>
      <c r="T57" s="103"/>
      <c r="U57" s="103"/>
      <c r="V57" s="103"/>
      <c r="W57" s="103"/>
      <c r="X57" s="103"/>
    </row>
    <row r="58" spans="1:32" ht="15" customHeight="1">
      <c r="G58" s="19"/>
      <c r="H58" s="19"/>
      <c r="I58" s="643"/>
      <c r="J58" s="644"/>
      <c r="K58" s="22"/>
      <c r="L58" s="22"/>
      <c r="M58" s="22"/>
      <c r="N58" s="22"/>
      <c r="O58" s="22"/>
      <c r="P58" s="22"/>
      <c r="Q58" s="19"/>
      <c r="R58" s="19"/>
      <c r="S58" s="19"/>
      <c r="T58" s="19"/>
      <c r="U58" s="19"/>
      <c r="V58" s="19"/>
      <c r="W58" s="665"/>
      <c r="X58" s="666"/>
      <c r="Y58" s="135"/>
      <c r="Z58" s="19"/>
    </row>
    <row r="59" spans="1:32" ht="15" customHeight="1">
      <c r="G59" s="19"/>
      <c r="H59" s="19"/>
      <c r="I59" s="135"/>
      <c r="J59" s="19"/>
      <c r="K59" s="19"/>
      <c r="L59" s="19"/>
      <c r="M59" s="19"/>
      <c r="N59" s="19"/>
      <c r="O59" s="19"/>
      <c r="P59" s="19"/>
      <c r="Q59" s="19"/>
      <c r="R59" s="19"/>
      <c r="S59" s="19"/>
      <c r="T59" s="19"/>
      <c r="U59" s="19"/>
      <c r="V59" s="19"/>
      <c r="W59" s="19"/>
      <c r="X59" s="19"/>
      <c r="Y59" s="135"/>
      <c r="Z59" s="19"/>
    </row>
    <row r="60" spans="1:32" ht="15" customHeight="1">
      <c r="G60" s="640"/>
      <c r="H60" s="641"/>
      <c r="I60" s="637"/>
      <c r="J60" s="640"/>
      <c r="K60" s="19"/>
      <c r="L60" s="19"/>
      <c r="M60" s="19"/>
      <c r="N60" s="19"/>
      <c r="O60" s="19"/>
      <c r="P60" s="19"/>
      <c r="Q60" s="19"/>
      <c r="R60" s="19"/>
      <c r="S60" s="19"/>
      <c r="T60" s="19"/>
      <c r="U60" s="19"/>
      <c r="V60" s="19"/>
      <c r="W60" s="640"/>
      <c r="X60" s="640"/>
      <c r="Y60" s="637"/>
      <c r="Z60" s="640"/>
    </row>
    <row r="61" spans="1:32" ht="25.5" customHeight="1">
      <c r="E61" s="103"/>
      <c r="F61" s="228"/>
      <c r="G61" s="637" t="s">
        <v>339</v>
      </c>
      <c r="H61" s="640"/>
      <c r="I61" s="632"/>
      <c r="J61" s="633"/>
      <c r="K61" s="101"/>
      <c r="L61" s="631" t="s">
        <v>340</v>
      </c>
      <c r="M61" s="632"/>
      <c r="N61" s="632"/>
      <c r="O61" s="633"/>
      <c r="R61" s="631" t="s">
        <v>329</v>
      </c>
      <c r="S61" s="632"/>
      <c r="T61" s="632"/>
      <c r="U61" s="688"/>
      <c r="V61" s="135"/>
      <c r="W61" s="675" t="s">
        <v>325</v>
      </c>
      <c r="X61" s="676"/>
      <c r="Y61" s="621"/>
      <c r="Z61" s="621"/>
      <c r="AA61" s="104"/>
      <c r="AB61" s="103"/>
    </row>
    <row r="62" spans="1:32" ht="15" customHeight="1">
      <c r="D62" s="19"/>
      <c r="E62" s="448"/>
      <c r="F62" s="450"/>
      <c r="G62" s="22"/>
      <c r="H62" s="22"/>
      <c r="I62" s="22"/>
      <c r="J62" s="22"/>
      <c r="K62" s="682"/>
      <c r="L62" s="736"/>
      <c r="M62" s="134"/>
      <c r="N62" s="22"/>
      <c r="O62" s="734"/>
      <c r="P62" s="735"/>
      <c r="Q62" s="754"/>
      <c r="R62" s="755"/>
      <c r="S62" s="22"/>
      <c r="T62" s="22"/>
      <c r="U62" s="643"/>
      <c r="V62" s="644"/>
      <c r="W62" s="22"/>
      <c r="X62" s="22"/>
      <c r="Y62" s="22"/>
      <c r="Z62" s="22"/>
      <c r="AA62" s="664"/>
      <c r="AB62" s="664"/>
      <c r="AC62" s="135"/>
      <c r="AD62" s="19"/>
    </row>
    <row r="63" spans="1:32" ht="15" customHeight="1">
      <c r="D63" s="19"/>
      <c r="E63" s="135"/>
      <c r="F63" s="19"/>
      <c r="G63" s="19"/>
      <c r="H63" s="621" t="s">
        <v>574</v>
      </c>
      <c r="I63" s="621"/>
      <c r="J63" s="19"/>
      <c r="K63" s="19"/>
      <c r="L63" s="19"/>
      <c r="M63" s="135" t="s">
        <v>167</v>
      </c>
      <c r="N63" s="19"/>
      <c r="O63" s="100"/>
      <c r="P63" s="98"/>
      <c r="Q63" s="99"/>
      <c r="R63" s="100"/>
      <c r="S63" s="19"/>
      <c r="T63" s="19"/>
      <c r="U63" s="135"/>
      <c r="V63" s="19"/>
      <c r="W63" s="19"/>
      <c r="X63" s="621" t="s">
        <v>576</v>
      </c>
      <c r="Y63" s="621"/>
      <c r="Z63" s="19"/>
      <c r="AA63" s="19"/>
      <c r="AB63" s="19"/>
      <c r="AC63" s="135"/>
      <c r="AD63" s="19"/>
    </row>
    <row r="64" spans="1:32" ht="25.5" customHeight="1">
      <c r="C64" s="640"/>
      <c r="D64" s="641"/>
      <c r="E64" s="285"/>
      <c r="F64" s="96"/>
      <c r="G64" s="19"/>
      <c r="H64" s="19"/>
      <c r="I64" s="19"/>
      <c r="J64" s="19"/>
      <c r="K64" s="621"/>
      <c r="L64" s="621"/>
      <c r="M64" s="637"/>
      <c r="N64" s="640"/>
      <c r="O64" s="21"/>
      <c r="P64" s="631"/>
      <c r="Q64" s="633"/>
      <c r="R64" s="21"/>
      <c r="S64" s="640"/>
      <c r="T64" s="641"/>
      <c r="U64" s="637"/>
      <c r="V64" s="640"/>
      <c r="W64" s="19"/>
      <c r="X64" s="19"/>
      <c r="Y64" s="19"/>
      <c r="Z64" s="19"/>
      <c r="AA64" s="621"/>
      <c r="AB64" s="621"/>
      <c r="AC64" s="637"/>
      <c r="AD64" s="640"/>
    </row>
    <row r="65" spans="1:32" ht="25.5" customHeight="1">
      <c r="B65" s="138"/>
      <c r="C65" s="631" t="s">
        <v>335</v>
      </c>
      <c r="D65" s="632"/>
      <c r="E65" s="632"/>
      <c r="F65" s="633"/>
      <c r="G65" s="101"/>
      <c r="J65" s="101"/>
      <c r="K65" s="631" t="s">
        <v>336</v>
      </c>
      <c r="L65" s="632"/>
      <c r="M65" s="640"/>
      <c r="N65" s="640"/>
      <c r="O65" s="227"/>
      <c r="P65" s="19"/>
      <c r="Q65" s="19"/>
      <c r="R65" s="19"/>
      <c r="S65" s="637" t="s">
        <v>323</v>
      </c>
      <c r="T65" s="640"/>
      <c r="U65" s="632"/>
      <c r="V65" s="633"/>
      <c r="AA65" s="631" t="s">
        <v>324</v>
      </c>
      <c r="AB65" s="632"/>
      <c r="AC65" s="640"/>
      <c r="AD65" s="640"/>
      <c r="AE65" s="135"/>
    </row>
    <row r="66" spans="1:32" ht="15" customHeight="1">
      <c r="B66" s="19"/>
      <c r="C66" s="134"/>
      <c r="D66" s="22"/>
      <c r="E66" s="22"/>
      <c r="F66" s="102"/>
      <c r="K66" s="134"/>
      <c r="L66" s="22"/>
      <c r="M66" s="22"/>
      <c r="N66" s="22"/>
      <c r="O66" s="135"/>
      <c r="P66" s="19"/>
      <c r="Q66" s="19"/>
      <c r="R66" s="19"/>
      <c r="S66" s="134"/>
      <c r="T66" s="22"/>
      <c r="U66" s="22"/>
      <c r="V66" s="102"/>
      <c r="AA66" s="134"/>
      <c r="AB66" s="22"/>
      <c r="AC66" s="22"/>
      <c r="AD66" s="22"/>
      <c r="AE66" s="135"/>
    </row>
    <row r="67" spans="1:32" ht="15" customHeight="1">
      <c r="B67" s="19"/>
      <c r="C67" s="135"/>
      <c r="D67" s="621" t="s">
        <v>54</v>
      </c>
      <c r="E67" s="621"/>
      <c r="F67" s="136"/>
      <c r="K67" s="135"/>
      <c r="L67" s="621" t="s">
        <v>55</v>
      </c>
      <c r="M67" s="621"/>
      <c r="N67" s="19"/>
      <c r="O67" s="135"/>
      <c r="P67" s="19"/>
      <c r="Q67" s="19"/>
      <c r="R67" s="19"/>
      <c r="S67" s="135"/>
      <c r="T67" s="621" t="s">
        <v>580</v>
      </c>
      <c r="U67" s="621"/>
      <c r="V67" s="136"/>
      <c r="AA67" s="135"/>
      <c r="AB67" s="621" t="s">
        <v>581</v>
      </c>
      <c r="AC67" s="621"/>
      <c r="AD67" s="19"/>
      <c r="AE67" s="135"/>
    </row>
    <row r="68" spans="1:32" ht="15" customHeight="1">
      <c r="B68" s="449"/>
      <c r="C68" s="135"/>
      <c r="D68" s="19"/>
      <c r="E68" s="103"/>
      <c r="F68" s="137"/>
      <c r="G68" s="694"/>
      <c r="H68" s="695"/>
      <c r="I68" s="714"/>
      <c r="J68" s="715"/>
      <c r="K68" s="104"/>
      <c r="L68" s="103"/>
      <c r="M68" s="103"/>
      <c r="N68" s="103"/>
      <c r="O68" s="694"/>
      <c r="P68" s="695"/>
      <c r="Q68" s="714"/>
      <c r="R68" s="714"/>
      <c r="S68" s="104"/>
      <c r="T68" s="103"/>
      <c r="U68" s="103"/>
      <c r="V68" s="137"/>
      <c r="W68" s="694"/>
      <c r="X68" s="695"/>
      <c r="Y68" s="714"/>
      <c r="Z68" s="715"/>
      <c r="AA68" s="104"/>
      <c r="AB68" s="103"/>
      <c r="AC68" s="19"/>
      <c r="AD68" s="19"/>
      <c r="AE68" s="448"/>
    </row>
    <row r="69" spans="1:32" s="12" customFormat="1" ht="25.5" customHeight="1">
      <c r="A69" s="631" t="str">
        <f>順位記入用!K32</f>
        <v>３位１位</v>
      </c>
      <c r="B69" s="632"/>
      <c r="C69" s="632"/>
      <c r="D69" s="633"/>
      <c r="E69" s="631" t="str">
        <f>順位記入用!Q35</f>
        <v>４位４位</v>
      </c>
      <c r="F69" s="632"/>
      <c r="G69" s="632"/>
      <c r="H69" s="633"/>
      <c r="I69" s="631" t="str">
        <f>順位記入用!Q33</f>
        <v>４位２位</v>
      </c>
      <c r="J69" s="632"/>
      <c r="K69" s="632"/>
      <c r="L69" s="633"/>
      <c r="M69" s="631" t="str">
        <f>順位記入用!K35</f>
        <v>３位４位</v>
      </c>
      <c r="N69" s="632"/>
      <c r="O69" s="632"/>
      <c r="P69" s="633"/>
      <c r="Q69" s="631" t="str">
        <f>順位記入用!K34</f>
        <v>３位３位</v>
      </c>
      <c r="R69" s="632"/>
      <c r="S69" s="632"/>
      <c r="T69" s="633"/>
      <c r="U69" s="631" t="str">
        <f>順位記入用!Q32</f>
        <v>４位１位</v>
      </c>
      <c r="V69" s="632"/>
      <c r="W69" s="632"/>
      <c r="X69" s="633"/>
      <c r="Y69" s="631" t="str">
        <f>順位記入用!Q34</f>
        <v>４位３位</v>
      </c>
      <c r="Z69" s="632"/>
      <c r="AA69" s="632"/>
      <c r="AB69" s="633"/>
      <c r="AC69" s="631" t="str">
        <f>順位記入用!K33</f>
        <v>３位２位</v>
      </c>
      <c r="AD69" s="632"/>
      <c r="AE69" s="632"/>
      <c r="AF69" s="633"/>
    </row>
    <row r="70" spans="1:32" s="12" customFormat="1" ht="25.5" customHeight="1">
      <c r="A70" s="11"/>
      <c r="B70" s="136"/>
      <c r="C70" s="631" t="s">
        <v>337</v>
      </c>
      <c r="D70" s="632"/>
      <c r="E70" s="632"/>
      <c r="F70" s="633"/>
      <c r="G70" s="654"/>
      <c r="H70" s="654"/>
      <c r="I70" s="652"/>
      <c r="J70" s="653"/>
      <c r="K70" s="631" t="s">
        <v>338</v>
      </c>
      <c r="L70" s="632"/>
      <c r="M70" s="632"/>
      <c r="N70" s="633"/>
      <c r="O70" s="11"/>
      <c r="P70" s="631"/>
      <c r="Q70" s="633"/>
      <c r="R70" s="11"/>
      <c r="S70" s="631" t="s">
        <v>327</v>
      </c>
      <c r="T70" s="632"/>
      <c r="U70" s="632"/>
      <c r="V70" s="633"/>
      <c r="W70" s="654"/>
      <c r="X70" s="654"/>
      <c r="Y70" s="652"/>
      <c r="Z70" s="653"/>
      <c r="AA70" s="631" t="s">
        <v>328</v>
      </c>
      <c r="AB70" s="632"/>
      <c r="AC70" s="640"/>
      <c r="AD70" s="641"/>
      <c r="AE70" s="11"/>
      <c r="AF70" s="19"/>
    </row>
    <row r="71" spans="1:32" ht="15" customHeight="1">
      <c r="C71" s="19"/>
      <c r="D71" s="138"/>
      <c r="E71" s="135"/>
      <c r="F71" s="19"/>
      <c r="G71" s="19"/>
      <c r="H71" s="621" t="s">
        <v>575</v>
      </c>
      <c r="I71" s="621"/>
      <c r="J71" s="19"/>
      <c r="K71" s="22"/>
      <c r="L71" s="22"/>
      <c r="M71" s="134" t="s">
        <v>168</v>
      </c>
      <c r="N71" s="19"/>
      <c r="O71" s="103"/>
      <c r="P71" s="137"/>
      <c r="Q71" s="225"/>
      <c r="U71" s="134"/>
      <c r="V71" s="22"/>
      <c r="W71" s="19"/>
      <c r="X71" s="621" t="s">
        <v>577</v>
      </c>
      <c r="Y71" s="621"/>
      <c r="Z71" s="19"/>
      <c r="AA71" s="19"/>
      <c r="AB71" s="136"/>
      <c r="AF71" s="19"/>
    </row>
    <row r="72" spans="1:32" ht="15" customHeight="1">
      <c r="A72" s="449"/>
      <c r="C72" s="19"/>
      <c r="D72" s="19"/>
      <c r="E72" s="451"/>
      <c r="F72" s="452"/>
      <c r="G72" s="103"/>
      <c r="H72" s="103"/>
      <c r="I72" s="103"/>
      <c r="J72" s="103"/>
      <c r="K72" s="737"/>
      <c r="L72" s="738"/>
      <c r="M72" s="104"/>
      <c r="N72" s="19"/>
      <c r="O72" s="750"/>
      <c r="P72" s="751"/>
      <c r="Q72" s="752"/>
      <c r="R72" s="753"/>
      <c r="S72" s="19"/>
      <c r="T72" s="19"/>
      <c r="U72" s="746"/>
      <c r="V72" s="747"/>
      <c r="W72" s="103"/>
      <c r="X72" s="103"/>
      <c r="Y72" s="103"/>
      <c r="Z72" s="103"/>
      <c r="AA72" s="737"/>
      <c r="AB72" s="738"/>
      <c r="AF72" s="90"/>
    </row>
    <row r="73" spans="1:32" ht="25.5" customHeight="1">
      <c r="A73" s="21"/>
      <c r="E73" s="19"/>
      <c r="F73" s="138"/>
      <c r="G73" s="631" t="s">
        <v>341</v>
      </c>
      <c r="H73" s="632"/>
      <c r="I73" s="632"/>
      <c r="J73" s="633"/>
      <c r="K73" s="229"/>
      <c r="L73" s="637" t="s">
        <v>342</v>
      </c>
      <c r="M73" s="632"/>
      <c r="N73" s="632"/>
      <c r="O73" s="633"/>
      <c r="P73" s="26"/>
      <c r="Q73" s="105"/>
      <c r="R73" s="631" t="s">
        <v>330</v>
      </c>
      <c r="S73" s="632"/>
      <c r="T73" s="632"/>
      <c r="U73" s="641"/>
      <c r="V73" s="135"/>
      <c r="W73" s="631" t="s">
        <v>326</v>
      </c>
      <c r="X73" s="632"/>
      <c r="Y73" s="632"/>
      <c r="Z73" s="633"/>
      <c r="AF73" s="21"/>
    </row>
    <row r="74" spans="1:32" ht="15" customHeight="1">
      <c r="G74" s="621"/>
      <c r="H74" s="621"/>
      <c r="I74" s="702"/>
      <c r="J74" s="621"/>
      <c r="K74" s="19"/>
      <c r="L74" s="19"/>
      <c r="M74" s="19"/>
      <c r="N74" s="19"/>
      <c r="O74" s="676"/>
      <c r="P74" s="621"/>
      <c r="Q74" s="621"/>
      <c r="R74" s="676"/>
      <c r="S74" s="19"/>
      <c r="T74" s="19"/>
      <c r="U74" s="19"/>
      <c r="V74" s="19"/>
      <c r="W74" s="621"/>
      <c r="X74" s="621"/>
      <c r="Y74" s="702"/>
      <c r="Z74" s="621"/>
    </row>
    <row r="75" spans="1:32" ht="15" customHeight="1">
      <c r="G75" s="19"/>
      <c r="H75" s="19"/>
      <c r="I75" s="637"/>
      <c r="J75" s="749"/>
      <c r="K75" s="103"/>
      <c r="L75" s="103"/>
      <c r="M75" s="103"/>
      <c r="N75" s="103"/>
      <c r="O75" s="640"/>
      <c r="P75" s="640"/>
      <c r="Q75" s="640"/>
      <c r="R75" s="640"/>
      <c r="S75" s="103"/>
      <c r="T75" s="103"/>
      <c r="U75" s="103"/>
      <c r="V75" s="103"/>
      <c r="W75" s="640"/>
      <c r="X75" s="749"/>
      <c r="Y75" s="135"/>
      <c r="Z75" s="19"/>
    </row>
    <row r="76" spans="1:32" ht="15" customHeight="1">
      <c r="I76" s="19"/>
      <c r="J76" s="19"/>
      <c r="K76" s="19"/>
      <c r="L76" s="19"/>
      <c r="M76" s="19"/>
      <c r="N76" s="19"/>
      <c r="O76" s="19"/>
      <c r="P76" s="19"/>
      <c r="Q76" s="135"/>
    </row>
    <row r="77" spans="1:32" ht="15" customHeight="1">
      <c r="I77" s="19"/>
      <c r="J77" s="19"/>
      <c r="K77" s="19"/>
      <c r="L77" s="19"/>
      <c r="M77" s="19"/>
      <c r="N77" s="19"/>
      <c r="O77" s="19"/>
      <c r="P77" s="19"/>
      <c r="Q77" s="104"/>
    </row>
    <row r="78" spans="1:32" ht="25.5" customHeight="1">
      <c r="J78" s="11" t="s">
        <v>158</v>
      </c>
      <c r="O78" s="631"/>
      <c r="P78" s="632"/>
      <c r="Q78" s="632"/>
      <c r="R78" s="633"/>
    </row>
    <row r="79" spans="1:32" ht="30" customHeight="1">
      <c r="B79" s="1" t="s">
        <v>321</v>
      </c>
    </row>
    <row r="80" spans="1:32" ht="22.5" customHeight="1">
      <c r="B80" s="703" t="s">
        <v>545</v>
      </c>
      <c r="C80" s="704"/>
      <c r="D80" s="704"/>
      <c r="E80" s="704"/>
      <c r="F80" s="705"/>
      <c r="G80" s="10"/>
      <c r="M80" s="159"/>
      <c r="N80" s="159"/>
      <c r="O80" s="159"/>
      <c r="P80" s="159"/>
      <c r="Q80" s="159"/>
      <c r="S80" s="9" t="s">
        <v>23</v>
      </c>
      <c r="T80" s="24"/>
      <c r="U80" s="24"/>
      <c r="V80" s="683"/>
      <c r="W80" s="683"/>
      <c r="X80" s="683"/>
      <c r="Y80" s="683"/>
      <c r="Z80" s="683"/>
      <c r="AA80" s="683"/>
      <c r="AB80" s="683"/>
      <c r="AC80" s="9" t="s">
        <v>24</v>
      </c>
    </row>
    <row r="81" spans="1:32" ht="9" customHeight="1" thickBot="1"/>
    <row r="82" spans="1:32" ht="21.75" customHeight="1">
      <c r="B82" s="718"/>
      <c r="C82" s="607"/>
      <c r="D82" s="607"/>
      <c r="E82" s="608"/>
      <c r="F82" s="718" t="s">
        <v>51</v>
      </c>
      <c r="G82" s="607"/>
      <c r="H82" s="607"/>
      <c r="I82" s="607"/>
      <c r="J82" s="607"/>
      <c r="K82" s="607"/>
      <c r="L82" s="607"/>
      <c r="M82" s="607"/>
      <c r="N82" s="607"/>
      <c r="O82" s="608"/>
      <c r="P82" s="718" t="s">
        <v>52</v>
      </c>
      <c r="Q82" s="607"/>
      <c r="R82" s="608"/>
      <c r="S82" s="718" t="s">
        <v>53</v>
      </c>
      <c r="T82" s="607"/>
      <c r="U82" s="607"/>
      <c r="V82" s="607"/>
      <c r="W82" s="607"/>
      <c r="X82" s="607"/>
      <c r="Y82" s="607"/>
      <c r="Z82" s="607"/>
      <c r="AA82" s="607"/>
      <c r="AB82" s="608"/>
      <c r="AC82" s="607" t="s">
        <v>52</v>
      </c>
      <c r="AD82" s="607"/>
      <c r="AE82" s="608"/>
    </row>
    <row r="83" spans="1:32" ht="22.5" customHeight="1">
      <c r="A83" s="622" t="s">
        <v>535</v>
      </c>
      <c r="B83" s="699">
        <v>0.375</v>
      </c>
      <c r="C83" s="700"/>
      <c r="D83" s="700"/>
      <c r="E83" s="701"/>
      <c r="F83" s="691" t="str">
        <f>A69</f>
        <v>３位１位</v>
      </c>
      <c r="G83" s="692"/>
      <c r="H83" s="692"/>
      <c r="I83" s="692"/>
      <c r="J83" s="692" t="s">
        <v>22</v>
      </c>
      <c r="K83" s="692"/>
      <c r="L83" s="692" t="str">
        <f>E69</f>
        <v>４位４位</v>
      </c>
      <c r="M83" s="692"/>
      <c r="N83" s="692"/>
      <c r="O83" s="693"/>
      <c r="P83" s="623" t="str">
        <f>F85</f>
        <v>３位３位</v>
      </c>
      <c r="Q83" s="624"/>
      <c r="R83" s="625"/>
      <c r="S83" s="691" t="str">
        <f>I69</f>
        <v>４位２位</v>
      </c>
      <c r="T83" s="692"/>
      <c r="U83" s="692"/>
      <c r="V83" s="692"/>
      <c r="W83" s="692" t="s">
        <v>22</v>
      </c>
      <c r="X83" s="692"/>
      <c r="Y83" s="692" t="str">
        <f>M69</f>
        <v>３位４位</v>
      </c>
      <c r="Z83" s="692"/>
      <c r="AA83" s="692"/>
      <c r="AB83" s="693"/>
      <c r="AC83" s="623" t="str">
        <f>S85</f>
        <v>４位３位</v>
      </c>
      <c r="AD83" s="624"/>
      <c r="AE83" s="625"/>
    </row>
    <row r="84" spans="1:32" ht="22.5" customHeight="1">
      <c r="A84" s="622"/>
      <c r="B84" s="709" t="s">
        <v>166</v>
      </c>
      <c r="C84" s="710"/>
      <c r="D84" s="710"/>
      <c r="E84" s="711"/>
      <c r="F84" s="690"/>
      <c r="G84" s="648"/>
      <c r="H84" s="648"/>
      <c r="I84" s="648"/>
      <c r="J84" s="463"/>
      <c r="K84" s="463"/>
      <c r="L84" s="648"/>
      <c r="M84" s="648"/>
      <c r="N84" s="648"/>
      <c r="O84" s="649"/>
      <c r="P84" s="626" t="str">
        <f>L85</f>
        <v>４位１位</v>
      </c>
      <c r="Q84" s="612"/>
      <c r="R84" s="627"/>
      <c r="S84" s="690"/>
      <c r="T84" s="648"/>
      <c r="U84" s="648"/>
      <c r="V84" s="648"/>
      <c r="W84" s="463"/>
      <c r="X84" s="463"/>
      <c r="Y84" s="648"/>
      <c r="Z84" s="648"/>
      <c r="AA84" s="648"/>
      <c r="AB84" s="649"/>
      <c r="AC84" s="626" t="str">
        <f>Y85</f>
        <v>３位２位</v>
      </c>
      <c r="AD84" s="612"/>
      <c r="AE84" s="627"/>
    </row>
    <row r="85" spans="1:32" ht="22.5" customHeight="1">
      <c r="A85" s="622" t="s">
        <v>543</v>
      </c>
      <c r="B85" s="699">
        <v>0.4375</v>
      </c>
      <c r="C85" s="700"/>
      <c r="D85" s="700"/>
      <c r="E85" s="701"/>
      <c r="F85" s="691" t="str">
        <f>Q69</f>
        <v>３位３位</v>
      </c>
      <c r="G85" s="692"/>
      <c r="H85" s="692"/>
      <c r="I85" s="692"/>
      <c r="J85" s="692" t="s">
        <v>22</v>
      </c>
      <c r="K85" s="692"/>
      <c r="L85" s="692" t="str">
        <f>U69</f>
        <v>４位１位</v>
      </c>
      <c r="M85" s="692"/>
      <c r="N85" s="692"/>
      <c r="O85" s="693"/>
      <c r="P85" s="623" t="str">
        <f>F83</f>
        <v>３位１位</v>
      </c>
      <c r="Q85" s="624"/>
      <c r="R85" s="625"/>
      <c r="S85" s="691" t="str">
        <f>Y69</f>
        <v>４位３位</v>
      </c>
      <c r="T85" s="692"/>
      <c r="U85" s="692"/>
      <c r="V85" s="692"/>
      <c r="W85" s="692" t="s">
        <v>22</v>
      </c>
      <c r="X85" s="692"/>
      <c r="Y85" s="692" t="str">
        <f>AC69</f>
        <v>３位２位</v>
      </c>
      <c r="Z85" s="692"/>
      <c r="AA85" s="692"/>
      <c r="AB85" s="693"/>
      <c r="AC85" s="623" t="str">
        <f>S83</f>
        <v>４位２位</v>
      </c>
      <c r="AD85" s="624"/>
      <c r="AE85" s="625"/>
    </row>
    <row r="86" spans="1:32" ht="22.5" customHeight="1" thickBot="1">
      <c r="A86" s="622"/>
      <c r="B86" s="696" t="s">
        <v>166</v>
      </c>
      <c r="C86" s="697"/>
      <c r="D86" s="697"/>
      <c r="E86" s="698"/>
      <c r="F86" s="689"/>
      <c r="G86" s="650"/>
      <c r="H86" s="650"/>
      <c r="I86" s="650"/>
      <c r="J86" s="466"/>
      <c r="K86" s="466"/>
      <c r="L86" s="650"/>
      <c r="M86" s="650"/>
      <c r="N86" s="650"/>
      <c r="O86" s="651"/>
      <c r="P86" s="628" t="str">
        <f>L83</f>
        <v>４位４位</v>
      </c>
      <c r="Q86" s="629"/>
      <c r="R86" s="630"/>
      <c r="S86" s="689"/>
      <c r="T86" s="650"/>
      <c r="U86" s="650"/>
      <c r="V86" s="650"/>
      <c r="W86" s="466"/>
      <c r="X86" s="466"/>
      <c r="Y86" s="650"/>
      <c r="Z86" s="650"/>
      <c r="AA86" s="650"/>
      <c r="AB86" s="651"/>
      <c r="AC86" s="628" t="str">
        <f>Y83</f>
        <v>３位４位</v>
      </c>
      <c r="AD86" s="629"/>
      <c r="AE86" s="630"/>
    </row>
    <row r="87" spans="1:32" ht="22.5" customHeight="1" thickBot="1">
      <c r="B87" s="744"/>
      <c r="C87" s="741"/>
      <c r="D87" s="741"/>
      <c r="E87" s="741"/>
      <c r="F87" s="740" t="s">
        <v>165</v>
      </c>
      <c r="G87" s="741"/>
      <c r="H87" s="741"/>
      <c r="I87" s="741"/>
      <c r="J87" s="741"/>
      <c r="K87" s="741"/>
      <c r="L87" s="741"/>
      <c r="M87" s="741"/>
      <c r="N87" s="741"/>
      <c r="O87" s="741"/>
      <c r="P87" s="741"/>
      <c r="Q87" s="741"/>
      <c r="R87" s="741"/>
      <c r="S87" s="741"/>
      <c r="T87" s="741"/>
      <c r="U87" s="741"/>
      <c r="V87" s="741"/>
      <c r="W87" s="741"/>
      <c r="X87" s="741"/>
      <c r="Y87" s="741"/>
      <c r="Z87" s="741"/>
      <c r="AA87" s="741"/>
      <c r="AB87" s="741"/>
      <c r="AC87" s="741"/>
      <c r="AD87" s="741"/>
      <c r="AE87" s="742"/>
    </row>
    <row r="88" spans="1:32" ht="22.5" customHeight="1">
      <c r="A88" s="622" t="s">
        <v>537</v>
      </c>
      <c r="B88" s="706">
        <v>0.54166666666666663</v>
      </c>
      <c r="C88" s="707"/>
      <c r="D88" s="707"/>
      <c r="E88" s="708"/>
      <c r="F88" s="743" t="str">
        <f>C65</f>
        <v>Ａ①勝</v>
      </c>
      <c r="G88" s="739"/>
      <c r="H88" s="739"/>
      <c r="I88" s="739"/>
      <c r="J88" s="739" t="s">
        <v>22</v>
      </c>
      <c r="K88" s="739"/>
      <c r="L88" s="712" t="str">
        <f>K65</f>
        <v>Ｂ①勝</v>
      </c>
      <c r="M88" s="712"/>
      <c r="N88" s="712"/>
      <c r="O88" s="713"/>
      <c r="P88" s="645" t="str">
        <f>F90</f>
        <v>Ａ②勝</v>
      </c>
      <c r="Q88" s="646"/>
      <c r="R88" s="647"/>
      <c r="S88" s="743" t="str">
        <f>C70</f>
        <v>Ａ①負</v>
      </c>
      <c r="T88" s="739"/>
      <c r="U88" s="739"/>
      <c r="V88" s="739"/>
      <c r="W88" s="739" t="s">
        <v>22</v>
      </c>
      <c r="X88" s="739"/>
      <c r="Y88" s="712" t="str">
        <f>K70</f>
        <v>Ｂ①負</v>
      </c>
      <c r="Z88" s="712"/>
      <c r="AA88" s="712"/>
      <c r="AB88" s="713"/>
      <c r="AC88" s="645" t="str">
        <f>S90</f>
        <v>Ａ②負</v>
      </c>
      <c r="AD88" s="646"/>
      <c r="AE88" s="647"/>
    </row>
    <row r="89" spans="1:32" ht="22.5" customHeight="1">
      <c r="A89" s="622"/>
      <c r="B89" s="709" t="s">
        <v>166</v>
      </c>
      <c r="C89" s="710"/>
      <c r="D89" s="710"/>
      <c r="E89" s="711"/>
      <c r="F89" s="690"/>
      <c r="G89" s="648"/>
      <c r="H89" s="648"/>
      <c r="I89" s="648"/>
      <c r="J89" s="457"/>
      <c r="K89" s="457"/>
      <c r="L89" s="648"/>
      <c r="M89" s="648"/>
      <c r="N89" s="648"/>
      <c r="O89" s="649"/>
      <c r="P89" s="626" t="str">
        <f>L90</f>
        <v>Ｂ②勝</v>
      </c>
      <c r="Q89" s="612"/>
      <c r="R89" s="627"/>
      <c r="S89" s="690"/>
      <c r="T89" s="648"/>
      <c r="U89" s="648"/>
      <c r="V89" s="648"/>
      <c r="W89" s="457"/>
      <c r="X89" s="457"/>
      <c r="Y89" s="648"/>
      <c r="Z89" s="648"/>
      <c r="AA89" s="648"/>
      <c r="AB89" s="649"/>
      <c r="AC89" s="626" t="str">
        <f>Y90</f>
        <v>Ｂ②負</v>
      </c>
      <c r="AD89" s="612"/>
      <c r="AE89" s="627"/>
    </row>
    <row r="90" spans="1:32" ht="22.5" customHeight="1">
      <c r="A90" s="622" t="s">
        <v>544</v>
      </c>
      <c r="B90" s="699">
        <v>0.60416666666666663</v>
      </c>
      <c r="C90" s="700"/>
      <c r="D90" s="700"/>
      <c r="E90" s="701"/>
      <c r="F90" s="691" t="str">
        <f>S65</f>
        <v>Ａ②勝</v>
      </c>
      <c r="G90" s="692"/>
      <c r="H90" s="692"/>
      <c r="I90" s="692"/>
      <c r="J90" s="692" t="s">
        <v>22</v>
      </c>
      <c r="K90" s="692"/>
      <c r="L90" s="692" t="str">
        <f>AA65</f>
        <v>Ｂ②勝</v>
      </c>
      <c r="M90" s="692"/>
      <c r="N90" s="692"/>
      <c r="O90" s="693"/>
      <c r="P90" s="623" t="str">
        <f>F88</f>
        <v>Ａ①勝</v>
      </c>
      <c r="Q90" s="624"/>
      <c r="R90" s="625"/>
      <c r="S90" s="691" t="str">
        <f>S70</f>
        <v>Ａ②負</v>
      </c>
      <c r="T90" s="692"/>
      <c r="U90" s="692"/>
      <c r="V90" s="692"/>
      <c r="W90" s="692" t="s">
        <v>22</v>
      </c>
      <c r="X90" s="692"/>
      <c r="Y90" s="692" t="str">
        <f>AA70</f>
        <v>Ｂ②負</v>
      </c>
      <c r="Z90" s="692"/>
      <c r="AA90" s="692"/>
      <c r="AB90" s="693"/>
      <c r="AC90" s="623" t="str">
        <f>S88</f>
        <v>Ａ①負</v>
      </c>
      <c r="AD90" s="624"/>
      <c r="AE90" s="625"/>
    </row>
    <row r="91" spans="1:32" ht="21.75" customHeight="1" thickBot="1">
      <c r="A91" s="622"/>
      <c r="B91" s="696" t="s">
        <v>166</v>
      </c>
      <c r="C91" s="697"/>
      <c r="D91" s="697"/>
      <c r="E91" s="698"/>
      <c r="F91" s="689"/>
      <c r="G91" s="650"/>
      <c r="H91" s="650"/>
      <c r="I91" s="650"/>
      <c r="J91" s="464"/>
      <c r="K91" s="464"/>
      <c r="L91" s="650"/>
      <c r="M91" s="650"/>
      <c r="N91" s="650"/>
      <c r="O91" s="651"/>
      <c r="P91" s="628" t="str">
        <f>L88</f>
        <v>Ｂ①勝</v>
      </c>
      <c r="Q91" s="629"/>
      <c r="R91" s="630"/>
      <c r="S91" s="689"/>
      <c r="T91" s="650"/>
      <c r="U91" s="650"/>
      <c r="V91" s="650"/>
      <c r="W91" s="464"/>
      <c r="X91" s="464"/>
      <c r="Y91" s="650"/>
      <c r="Z91" s="650"/>
      <c r="AA91" s="650"/>
      <c r="AB91" s="651"/>
      <c r="AC91" s="628" t="str">
        <f>Y88</f>
        <v>Ｂ①負</v>
      </c>
      <c r="AD91" s="629"/>
      <c r="AE91" s="630"/>
    </row>
    <row r="93" spans="1:32" ht="22.5" customHeight="1" thickBot="1">
      <c r="B93" s="89"/>
      <c r="C93" s="90" t="s">
        <v>159</v>
      </c>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row>
    <row r="94" spans="1:32" s="12" customFormat="1" ht="22.5" customHeight="1">
      <c r="A94" s="11"/>
      <c r="B94" s="21"/>
      <c r="C94" s="645" t="s">
        <v>153</v>
      </c>
      <c r="D94" s="646"/>
      <c r="E94" s="646"/>
      <c r="F94" s="646" t="str">
        <f>G61</f>
        <v>Ａ③勝</v>
      </c>
      <c r="G94" s="646"/>
      <c r="H94" s="646"/>
      <c r="I94" s="646"/>
      <c r="J94" s="646" t="s">
        <v>22</v>
      </c>
      <c r="K94" s="646"/>
      <c r="L94" s="646" t="str">
        <f>W61</f>
        <v>Ａ④勝</v>
      </c>
      <c r="M94" s="646"/>
      <c r="N94" s="646"/>
      <c r="O94" s="646"/>
      <c r="P94" s="646" t="s">
        <v>154</v>
      </c>
      <c r="Q94" s="646"/>
      <c r="R94" s="646"/>
      <c r="S94" s="646" t="str">
        <f>L61</f>
        <v>Ａ③負</v>
      </c>
      <c r="T94" s="646"/>
      <c r="U94" s="646"/>
      <c r="V94" s="646"/>
      <c r="W94" s="646" t="s">
        <v>22</v>
      </c>
      <c r="X94" s="646"/>
      <c r="Y94" s="646" t="str">
        <f>R61</f>
        <v>Ａ④負</v>
      </c>
      <c r="Z94" s="646"/>
      <c r="AA94" s="646"/>
      <c r="AB94" s="647"/>
      <c r="AF94" s="11"/>
    </row>
    <row r="95" spans="1:32" ht="22.5" customHeight="1" thickBot="1">
      <c r="B95" s="21"/>
      <c r="C95" s="628" t="s">
        <v>155</v>
      </c>
      <c r="D95" s="629"/>
      <c r="E95" s="629"/>
      <c r="F95" s="629" t="str">
        <f>G73</f>
        <v>Ｂ③勝</v>
      </c>
      <c r="G95" s="629"/>
      <c r="H95" s="629"/>
      <c r="I95" s="629"/>
      <c r="J95" s="629" t="s">
        <v>22</v>
      </c>
      <c r="K95" s="629"/>
      <c r="L95" s="629" t="str">
        <f>W73</f>
        <v>Ｂ④勝</v>
      </c>
      <c r="M95" s="629"/>
      <c r="N95" s="629"/>
      <c r="O95" s="629"/>
      <c r="P95" s="629" t="s">
        <v>156</v>
      </c>
      <c r="Q95" s="629"/>
      <c r="R95" s="629"/>
      <c r="S95" s="629" t="str">
        <f>L73</f>
        <v>Ｂ③負</v>
      </c>
      <c r="T95" s="629"/>
      <c r="U95" s="629"/>
      <c r="V95" s="629"/>
      <c r="W95" s="629" t="s">
        <v>22</v>
      </c>
      <c r="X95" s="629"/>
      <c r="Y95" s="629" t="str">
        <f>R73</f>
        <v>Ｂ④負</v>
      </c>
      <c r="Z95" s="629"/>
      <c r="AA95" s="629"/>
      <c r="AB95" s="630"/>
    </row>
  </sheetData>
  <mergeCells count="380">
    <mergeCell ref="W75:X75"/>
    <mergeCell ref="W83:X83"/>
    <mergeCell ref="P45:R45"/>
    <mergeCell ref="P46:R46"/>
    <mergeCell ref="B30:F30"/>
    <mergeCell ref="C65:F65"/>
    <mergeCell ref="AC34:AE34"/>
    <mergeCell ref="P35:R35"/>
    <mergeCell ref="P36:R36"/>
    <mergeCell ref="P37:R37"/>
    <mergeCell ref="AC43:AE43"/>
    <mergeCell ref="S32:AB32"/>
    <mergeCell ref="Y38:AB38"/>
    <mergeCell ref="P39:R40"/>
    <mergeCell ref="AC37:AE37"/>
    <mergeCell ref="AC33:AE33"/>
    <mergeCell ref="AC35:AE35"/>
    <mergeCell ref="Y35:AB35"/>
    <mergeCell ref="W33:X33"/>
    <mergeCell ref="AC40:AE40"/>
    <mergeCell ref="W35:X35"/>
    <mergeCell ref="AC32:AE32"/>
    <mergeCell ref="A18:D18"/>
    <mergeCell ref="L10:O10"/>
    <mergeCell ref="M13:N13"/>
    <mergeCell ref="S33:V33"/>
    <mergeCell ref="F45:I45"/>
    <mergeCell ref="F36:I36"/>
    <mergeCell ref="F89:I89"/>
    <mergeCell ref="W85:X85"/>
    <mergeCell ref="O27:R27"/>
    <mergeCell ref="F88:I88"/>
    <mergeCell ref="P70:Q70"/>
    <mergeCell ref="P64:Q64"/>
    <mergeCell ref="R73:U73"/>
    <mergeCell ref="K72:L72"/>
    <mergeCell ref="Q62:R62"/>
    <mergeCell ref="G73:J73"/>
    <mergeCell ref="L89:O89"/>
    <mergeCell ref="S83:V83"/>
    <mergeCell ref="K70:N70"/>
    <mergeCell ref="W74:X74"/>
    <mergeCell ref="U69:X69"/>
    <mergeCell ref="Q69:T69"/>
    <mergeCell ref="J88:K88"/>
    <mergeCell ref="J85:K85"/>
    <mergeCell ref="F82:O82"/>
    <mergeCell ref="I75:J75"/>
    <mergeCell ref="Q68:R68"/>
    <mergeCell ref="S70:V70"/>
    <mergeCell ref="G9:H9"/>
    <mergeCell ref="I9:J9"/>
    <mergeCell ref="I23:J23"/>
    <mergeCell ref="O72:P72"/>
    <mergeCell ref="Q72:R72"/>
    <mergeCell ref="G23:H23"/>
    <mergeCell ref="K19:N19"/>
    <mergeCell ref="H20:I20"/>
    <mergeCell ref="S13:T13"/>
    <mergeCell ref="L16:M16"/>
    <mergeCell ref="G10:J10"/>
    <mergeCell ref="E69:H69"/>
    <mergeCell ref="S35:V35"/>
    <mergeCell ref="S19:V19"/>
    <mergeCell ref="W95:X95"/>
    <mergeCell ref="S37:V37"/>
    <mergeCell ref="W94:X94"/>
    <mergeCell ref="S45:AB46"/>
    <mergeCell ref="S41:V41"/>
    <mergeCell ref="Y43:AB43"/>
    <mergeCell ref="Y74:Z74"/>
    <mergeCell ref="W90:X90"/>
    <mergeCell ref="Y36:AB36"/>
    <mergeCell ref="S36:V36"/>
    <mergeCell ref="Y40:AB40"/>
    <mergeCell ref="Y42:AB42"/>
    <mergeCell ref="U72:V72"/>
    <mergeCell ref="S38:V38"/>
    <mergeCell ref="S64:T64"/>
    <mergeCell ref="S84:V84"/>
    <mergeCell ref="S86:V86"/>
    <mergeCell ref="V80:AB80"/>
    <mergeCell ref="Y49:AB49"/>
    <mergeCell ref="W50:X50"/>
    <mergeCell ref="W41:X41"/>
    <mergeCell ref="Y68:Z68"/>
    <mergeCell ref="Y41:AB41"/>
    <mergeCell ref="Y39:AB39"/>
    <mergeCell ref="AC69:AF69"/>
    <mergeCell ref="C13:D13"/>
    <mergeCell ref="F39:I39"/>
    <mergeCell ref="B41:E41"/>
    <mergeCell ref="F87:AE87"/>
    <mergeCell ref="S88:V88"/>
    <mergeCell ref="F32:O32"/>
    <mergeCell ref="P32:R32"/>
    <mergeCell ref="T67:U67"/>
    <mergeCell ref="U64:V64"/>
    <mergeCell ref="B87:E87"/>
    <mergeCell ref="D16:E16"/>
    <mergeCell ref="S34:V34"/>
    <mergeCell ref="N55:S55"/>
    <mergeCell ref="E13:F13"/>
    <mergeCell ref="K13:L13"/>
    <mergeCell ref="U13:V13"/>
    <mergeCell ref="C19:F19"/>
    <mergeCell ref="C14:F14"/>
    <mergeCell ref="G19:H19"/>
    <mergeCell ref="K14:N14"/>
    <mergeCell ref="A17:B17"/>
    <mergeCell ref="P82:R82"/>
    <mergeCell ref="B82:E82"/>
    <mergeCell ref="P95:R95"/>
    <mergeCell ref="C94:E94"/>
    <mergeCell ref="S95:V95"/>
    <mergeCell ref="J95:K95"/>
    <mergeCell ref="L95:O95"/>
    <mergeCell ref="S39:V39"/>
    <mergeCell ref="J41:K41"/>
    <mergeCell ref="L41:O41"/>
    <mergeCell ref="S44:V44"/>
    <mergeCell ref="S94:V94"/>
    <mergeCell ref="I60:J60"/>
    <mergeCell ref="O74:R75"/>
    <mergeCell ref="S82:AB82"/>
    <mergeCell ref="Y95:AB95"/>
    <mergeCell ref="Y88:AB88"/>
    <mergeCell ref="AA70:AD70"/>
    <mergeCell ref="AA64:AB64"/>
    <mergeCell ref="Y94:AB94"/>
    <mergeCell ref="Y90:AB90"/>
    <mergeCell ref="W73:Z73"/>
    <mergeCell ref="AA72:AB72"/>
    <mergeCell ref="W88:X88"/>
    <mergeCell ref="AC82:AE82"/>
    <mergeCell ref="AC39:AE39"/>
    <mergeCell ref="F95:I95"/>
    <mergeCell ref="C95:E95"/>
    <mergeCell ref="B90:E90"/>
    <mergeCell ref="F90:I90"/>
    <mergeCell ref="L90:O90"/>
    <mergeCell ref="B37:E37"/>
    <mergeCell ref="L94:O94"/>
    <mergeCell ref="F94:I94"/>
    <mergeCell ref="J94:K94"/>
    <mergeCell ref="B89:E89"/>
    <mergeCell ref="L37:O37"/>
    <mergeCell ref="L42:O42"/>
    <mergeCell ref="J39:K39"/>
    <mergeCell ref="L40:O40"/>
    <mergeCell ref="L38:O38"/>
    <mergeCell ref="F40:I40"/>
    <mergeCell ref="M69:P69"/>
    <mergeCell ref="O62:P62"/>
    <mergeCell ref="F38:I38"/>
    <mergeCell ref="P41:R41"/>
    <mergeCell ref="P42:R42"/>
    <mergeCell ref="K62:L62"/>
    <mergeCell ref="J90:K90"/>
    <mergeCell ref="C64:D64"/>
    <mergeCell ref="P94:R94"/>
    <mergeCell ref="F83:I83"/>
    <mergeCell ref="L39:O39"/>
    <mergeCell ref="J37:K37"/>
    <mergeCell ref="G22:J22"/>
    <mergeCell ref="I17:J17"/>
    <mergeCell ref="G17:H17"/>
    <mergeCell ref="Q17:R17"/>
    <mergeCell ref="I19:J19"/>
    <mergeCell ref="I18:L18"/>
    <mergeCell ref="E18:H18"/>
    <mergeCell ref="O17:P17"/>
    <mergeCell ref="H30:L30"/>
    <mergeCell ref="C70:F70"/>
    <mergeCell ref="F37:I37"/>
    <mergeCell ref="P50:R50"/>
    <mergeCell ref="L50:O50"/>
    <mergeCell ref="B36:E36"/>
    <mergeCell ref="I69:L69"/>
    <mergeCell ref="L45:O45"/>
    <mergeCell ref="F42:I42"/>
    <mergeCell ref="L49:O49"/>
    <mergeCell ref="F49:I49"/>
    <mergeCell ref="J43:K43"/>
    <mergeCell ref="N4:S4"/>
    <mergeCell ref="T16:U16"/>
    <mergeCell ref="M18:P18"/>
    <mergeCell ref="Q18:T18"/>
    <mergeCell ref="I4:M4"/>
    <mergeCell ref="Y19:Z19"/>
    <mergeCell ref="I7:J7"/>
    <mergeCell ref="P13:Q13"/>
    <mergeCell ref="S14:V14"/>
    <mergeCell ref="R10:U10"/>
    <mergeCell ref="H12:I12"/>
    <mergeCell ref="U18:X18"/>
    <mergeCell ref="W10:Z10"/>
    <mergeCell ref="O11:P11"/>
    <mergeCell ref="Q11:R11"/>
    <mergeCell ref="X12:Y12"/>
    <mergeCell ref="Y18:AB18"/>
    <mergeCell ref="Y17:Z17"/>
    <mergeCell ref="AA19:AD19"/>
    <mergeCell ref="W19:X19"/>
    <mergeCell ref="W17:X17"/>
    <mergeCell ref="S65:V65"/>
    <mergeCell ref="B35:E35"/>
    <mergeCell ref="B34:E34"/>
    <mergeCell ref="L33:O33"/>
    <mergeCell ref="B33:E33"/>
    <mergeCell ref="Y33:AB33"/>
    <mergeCell ref="J35:K35"/>
    <mergeCell ref="P38:R38"/>
    <mergeCell ref="L35:O35"/>
    <mergeCell ref="L34:O34"/>
    <mergeCell ref="P43:R43"/>
    <mergeCell ref="L36:O36"/>
    <mergeCell ref="P44:R44"/>
    <mergeCell ref="P33:R33"/>
    <mergeCell ref="P34:R34"/>
    <mergeCell ref="F35:I35"/>
    <mergeCell ref="M64:N64"/>
    <mergeCell ref="B40:E40"/>
    <mergeCell ref="L43:O43"/>
    <mergeCell ref="B42:E42"/>
    <mergeCell ref="B44:E44"/>
    <mergeCell ref="B43:E43"/>
    <mergeCell ref="L46:O46"/>
    <mergeCell ref="F50:I50"/>
    <mergeCell ref="Y34:AB34"/>
    <mergeCell ref="F33:I33"/>
    <mergeCell ref="F34:I34"/>
    <mergeCell ref="C49:E49"/>
    <mergeCell ref="J33:K33"/>
    <mergeCell ref="L86:O86"/>
    <mergeCell ref="G61:J61"/>
    <mergeCell ref="I68:J68"/>
    <mergeCell ref="O68:P68"/>
    <mergeCell ref="K65:N65"/>
    <mergeCell ref="F46:I46"/>
    <mergeCell ref="B32:E32"/>
    <mergeCell ref="H71:I71"/>
    <mergeCell ref="I70:J70"/>
    <mergeCell ref="G70:H70"/>
    <mergeCell ref="L61:O61"/>
    <mergeCell ref="B39:E39"/>
    <mergeCell ref="J50:K50"/>
    <mergeCell ref="H63:I63"/>
    <mergeCell ref="D67:E67"/>
    <mergeCell ref="L67:M67"/>
    <mergeCell ref="J45:K45"/>
    <mergeCell ref="P49:R49"/>
    <mergeCell ref="F44:I44"/>
    <mergeCell ref="L44:O44"/>
    <mergeCell ref="G68:H68"/>
    <mergeCell ref="B38:E38"/>
    <mergeCell ref="B45:E45"/>
    <mergeCell ref="F41:I41"/>
    <mergeCell ref="S85:V85"/>
    <mergeCell ref="P91:R91"/>
    <mergeCell ref="B86:E86"/>
    <mergeCell ref="F85:I85"/>
    <mergeCell ref="B85:E85"/>
    <mergeCell ref="L85:O85"/>
    <mergeCell ref="G74:H74"/>
    <mergeCell ref="I74:J74"/>
    <mergeCell ref="L84:O84"/>
    <mergeCell ref="P88:R88"/>
    <mergeCell ref="P89:R89"/>
    <mergeCell ref="B80:F80"/>
    <mergeCell ref="O78:R78"/>
    <mergeCell ref="B91:E91"/>
    <mergeCell ref="B88:E88"/>
    <mergeCell ref="J83:K83"/>
    <mergeCell ref="L83:O83"/>
    <mergeCell ref="B84:E84"/>
    <mergeCell ref="F91:I91"/>
    <mergeCell ref="L88:O88"/>
    <mergeCell ref="L91:O91"/>
    <mergeCell ref="B83:E83"/>
    <mergeCell ref="F84:I84"/>
    <mergeCell ref="F86:I86"/>
    <mergeCell ref="S43:V43"/>
    <mergeCell ref="S40:V40"/>
    <mergeCell ref="S42:V42"/>
    <mergeCell ref="U62:V62"/>
    <mergeCell ref="R61:U61"/>
    <mergeCell ref="S49:V49"/>
    <mergeCell ref="W39:X39"/>
    <mergeCell ref="I24:J24"/>
    <mergeCell ref="P19:Q19"/>
    <mergeCell ref="O21:P21"/>
    <mergeCell ref="Q21:R21"/>
    <mergeCell ref="L22:O22"/>
    <mergeCell ref="R22:U22"/>
    <mergeCell ref="F43:I43"/>
    <mergeCell ref="W24:X24"/>
    <mergeCell ref="E11:F11"/>
    <mergeCell ref="K11:L11"/>
    <mergeCell ref="U11:V11"/>
    <mergeCell ref="W7:X7"/>
    <mergeCell ref="W22:Z22"/>
    <mergeCell ref="X20:Y20"/>
    <mergeCell ref="W30:AC30"/>
    <mergeCell ref="AA14:AD14"/>
    <mergeCell ref="AC36:AE36"/>
    <mergeCell ref="AB16:AC16"/>
    <mergeCell ref="AA13:AB13"/>
    <mergeCell ref="AC13:AD13"/>
    <mergeCell ref="Y23:Z23"/>
    <mergeCell ref="AC18:AF18"/>
    <mergeCell ref="AE17:AF17"/>
    <mergeCell ref="AC38:AE38"/>
    <mergeCell ref="AA65:AD65"/>
    <mergeCell ref="AC45:AE46"/>
    <mergeCell ref="AA11:AB11"/>
    <mergeCell ref="AC64:AD64"/>
    <mergeCell ref="W58:X58"/>
    <mergeCell ref="Y60:Z60"/>
    <mergeCell ref="AC41:AE41"/>
    <mergeCell ref="AC42:AE42"/>
    <mergeCell ref="AA62:AB62"/>
    <mergeCell ref="W43:X43"/>
    <mergeCell ref="Y37:AB37"/>
    <mergeCell ref="W61:Z61"/>
    <mergeCell ref="Y50:AB50"/>
    <mergeCell ref="W60:X60"/>
    <mergeCell ref="Y44:AB44"/>
    <mergeCell ref="W37:X37"/>
    <mergeCell ref="W49:X49"/>
    <mergeCell ref="X63:Y63"/>
    <mergeCell ref="AC44:AE44"/>
    <mergeCell ref="AC90:AE90"/>
    <mergeCell ref="AC91:AE91"/>
    <mergeCell ref="AC88:AE88"/>
    <mergeCell ref="AC89:AE89"/>
    <mergeCell ref="Y89:AB89"/>
    <mergeCell ref="S50:V50"/>
    <mergeCell ref="AC83:AE83"/>
    <mergeCell ref="AC84:AE84"/>
    <mergeCell ref="AC85:AE85"/>
    <mergeCell ref="AC86:AE86"/>
    <mergeCell ref="Y86:AB86"/>
    <mergeCell ref="Y70:Z70"/>
    <mergeCell ref="W70:X70"/>
    <mergeCell ref="AB67:AC67"/>
    <mergeCell ref="Y91:AB91"/>
    <mergeCell ref="S91:V91"/>
    <mergeCell ref="S89:V89"/>
    <mergeCell ref="S90:V90"/>
    <mergeCell ref="Y85:AB85"/>
    <mergeCell ref="W68:X68"/>
    <mergeCell ref="Y83:AB83"/>
    <mergeCell ref="Y84:AB84"/>
    <mergeCell ref="X71:Y71"/>
    <mergeCell ref="Y69:AB69"/>
    <mergeCell ref="A33:A34"/>
    <mergeCell ref="A35:A36"/>
    <mergeCell ref="A37:A38"/>
    <mergeCell ref="A39:A40"/>
    <mergeCell ref="A41:A42"/>
    <mergeCell ref="A43:A44"/>
    <mergeCell ref="P90:R90"/>
    <mergeCell ref="P83:R83"/>
    <mergeCell ref="P84:R84"/>
    <mergeCell ref="P85:R85"/>
    <mergeCell ref="P86:R86"/>
    <mergeCell ref="A45:A46"/>
    <mergeCell ref="A69:D69"/>
    <mergeCell ref="B46:E46"/>
    <mergeCell ref="A83:A84"/>
    <mergeCell ref="A85:A86"/>
    <mergeCell ref="A88:A89"/>
    <mergeCell ref="K64:L64"/>
    <mergeCell ref="L73:O73"/>
    <mergeCell ref="A90:A91"/>
    <mergeCell ref="C50:E50"/>
    <mergeCell ref="G60:H60"/>
    <mergeCell ref="J49:K49"/>
    <mergeCell ref="I58:J58"/>
  </mergeCells>
  <phoneticPr fontId="2"/>
  <pageMargins left="0.27559055118110237" right="0.6692913385826772" top="0.47244094488188981" bottom="0.35433070866141736" header="0.35433070866141736" footer="0.27559055118110237"/>
  <pageSetup paperSize="9" scale="85" orientation="portrait" r:id="rId1"/>
  <headerFooter alignWithMargins="0"/>
  <rowBreaks count="1" manualBreakCount="1">
    <brk id="51" max="31" man="1"/>
  </rowBreaks>
</worksheet>
</file>

<file path=xl/worksheets/sheet11.xml><?xml version="1.0" encoding="utf-8"?>
<worksheet xmlns="http://schemas.openxmlformats.org/spreadsheetml/2006/main" xmlns:r="http://schemas.openxmlformats.org/officeDocument/2006/relationships">
  <sheetPr>
    <tabColor rgb="FF00B0F0"/>
  </sheetPr>
  <dimension ref="A1:BJ37"/>
  <sheetViews>
    <sheetView view="pageBreakPreview" zoomScaleNormal="75" zoomScaleSheetLayoutView="100" workbookViewId="0">
      <selection activeCell="P13" sqref="P13:R13"/>
    </sheetView>
  </sheetViews>
  <sheetFormatPr defaultRowHeight="18.75"/>
  <cols>
    <col min="1" max="1" width="3.75" style="4" customWidth="1"/>
    <col min="2" max="32" width="3.125" style="4" customWidth="1"/>
    <col min="33" max="53" width="3" style="39" customWidth="1"/>
    <col min="54" max="55" width="3" style="4" customWidth="1"/>
    <col min="56" max="16384" width="9" style="4"/>
  </cols>
  <sheetData>
    <row r="1" spans="1:62" s="2" customFormat="1" ht="30" customHeight="1" thickBot="1">
      <c r="B1" s="1" t="s">
        <v>322</v>
      </c>
      <c r="C1" s="11"/>
      <c r="D1" s="11"/>
      <c r="E1" s="11"/>
      <c r="F1" s="11"/>
      <c r="G1" s="11"/>
      <c r="H1" s="11"/>
      <c r="I1" s="11"/>
      <c r="J1" s="11"/>
      <c r="K1" s="11"/>
      <c r="L1" s="11"/>
      <c r="M1" s="879" t="s">
        <v>480</v>
      </c>
      <c r="N1" s="880"/>
      <c r="O1" s="880"/>
      <c r="P1" s="880"/>
      <c r="Q1" s="881"/>
      <c r="R1" s="10"/>
      <c r="S1" s="876" t="s">
        <v>482</v>
      </c>
      <c r="T1" s="877"/>
      <c r="U1" s="877"/>
      <c r="V1" s="877"/>
      <c r="W1" s="878"/>
      <c r="X1" s="11"/>
      <c r="Y1" s="740" t="s">
        <v>479</v>
      </c>
      <c r="Z1" s="741"/>
      <c r="AA1" s="741"/>
      <c r="AB1" s="741"/>
      <c r="AC1" s="742"/>
      <c r="AD1" s="11"/>
      <c r="AE1" s="11"/>
      <c r="AF1" s="729"/>
      <c r="AG1" s="729"/>
      <c r="AH1" s="729"/>
      <c r="AI1" s="729"/>
      <c r="AJ1" s="729"/>
      <c r="AL1" s="39"/>
      <c r="AM1" s="39"/>
      <c r="AN1" s="39"/>
      <c r="AO1" s="39"/>
      <c r="AP1" s="39"/>
      <c r="AQ1" s="39"/>
      <c r="AR1" s="39"/>
      <c r="AS1" s="39"/>
      <c r="AT1" s="39"/>
      <c r="AU1" s="39"/>
      <c r="AV1" s="39"/>
      <c r="AW1" s="39"/>
      <c r="AX1" s="39"/>
      <c r="AY1" s="39"/>
      <c r="AZ1" s="39"/>
      <c r="BA1" s="39"/>
      <c r="BB1" s="39"/>
      <c r="BC1" s="39"/>
      <c r="BD1" s="39"/>
      <c r="BE1" s="39"/>
      <c r="BF1" s="39"/>
      <c r="BI1" s="57"/>
    </row>
    <row r="2" spans="1:62" s="2" customFormat="1" ht="30" customHeight="1">
      <c r="B2" s="23"/>
      <c r="C2" s="11"/>
      <c r="D2" s="25" t="s">
        <v>56</v>
      </c>
      <c r="E2" s="11"/>
      <c r="F2" s="11"/>
      <c r="G2" s="11"/>
      <c r="H2" s="11"/>
      <c r="I2" s="11"/>
      <c r="J2" s="11"/>
      <c r="K2" s="11"/>
      <c r="L2" s="11"/>
      <c r="M2" s="11"/>
      <c r="N2" s="11"/>
      <c r="O2" s="11"/>
      <c r="P2" s="760" t="s">
        <v>23</v>
      </c>
      <c r="Q2" s="760"/>
      <c r="R2" s="760"/>
      <c r="S2" s="542" t="s">
        <v>493</v>
      </c>
      <c r="T2" s="542"/>
      <c r="U2" s="542"/>
      <c r="V2" s="542"/>
      <c r="W2" s="542"/>
      <c r="X2" s="542"/>
      <c r="Y2" s="542"/>
      <c r="Z2" s="542"/>
      <c r="AA2" s="542"/>
      <c r="AB2" s="542"/>
      <c r="AC2" s="760" t="s">
        <v>24</v>
      </c>
      <c r="AD2" s="760"/>
      <c r="AE2" s="760"/>
      <c r="AF2" s="25"/>
      <c r="AG2" s="25"/>
      <c r="AH2" s="25"/>
      <c r="AI2" s="25"/>
      <c r="AJ2" s="9"/>
      <c r="AK2" s="11"/>
      <c r="AM2" s="39"/>
      <c r="AN2" s="39"/>
      <c r="AO2" s="39"/>
      <c r="AP2" s="39"/>
      <c r="AQ2" s="39"/>
      <c r="AR2" s="39"/>
      <c r="AS2" s="39"/>
      <c r="AT2" s="39"/>
      <c r="AU2" s="39"/>
      <c r="AV2" s="39"/>
      <c r="AW2" s="39"/>
      <c r="AX2" s="39"/>
      <c r="AY2" s="39"/>
      <c r="AZ2" s="39"/>
      <c r="BA2" s="39"/>
      <c r="BB2" s="39"/>
      <c r="BC2" s="39"/>
      <c r="BD2" s="39"/>
      <c r="BE2" s="39"/>
      <c r="BF2" s="39"/>
      <c r="BG2" s="39"/>
      <c r="BJ2" s="57"/>
    </row>
    <row r="3" spans="1:62" ht="5.25" customHeight="1" thickBot="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BD3" s="57"/>
    </row>
    <row r="4" spans="1:62" ht="22.5" customHeight="1">
      <c r="B4" s="847"/>
      <c r="C4" s="848"/>
      <c r="D4" s="848"/>
      <c r="E4" s="848"/>
      <c r="F4" s="847" t="s">
        <v>25</v>
      </c>
      <c r="G4" s="848"/>
      <c r="H4" s="848"/>
      <c r="I4" s="848"/>
      <c r="J4" s="848"/>
      <c r="K4" s="848"/>
      <c r="L4" s="848"/>
      <c r="M4" s="848"/>
      <c r="N4" s="848"/>
      <c r="O4" s="869"/>
      <c r="P4" s="848" t="s">
        <v>26</v>
      </c>
      <c r="Q4" s="848"/>
      <c r="R4" s="848"/>
      <c r="S4" s="847" t="s">
        <v>27</v>
      </c>
      <c r="T4" s="848"/>
      <c r="U4" s="848"/>
      <c r="V4" s="848"/>
      <c r="W4" s="848"/>
      <c r="X4" s="848"/>
      <c r="Y4" s="848"/>
      <c r="Z4" s="848"/>
      <c r="AA4" s="848"/>
      <c r="AB4" s="869"/>
      <c r="AC4" s="848" t="s">
        <v>26</v>
      </c>
      <c r="AD4" s="848"/>
      <c r="AE4" s="869"/>
      <c r="AF4" s="39"/>
      <c r="AX4" s="4"/>
      <c r="AY4" s="4"/>
      <c r="AZ4" s="57"/>
      <c r="BA4" s="4"/>
    </row>
    <row r="5" spans="1:62" ht="22.5" customHeight="1">
      <c r="A5" s="544" t="s">
        <v>535</v>
      </c>
      <c r="B5" s="866">
        <v>0.3611111111111111</v>
      </c>
      <c r="C5" s="867"/>
      <c r="D5" s="867"/>
      <c r="E5" s="867"/>
      <c r="F5" s="722" t="str">
        <f>予選記入用!R43</f>
        <v>Ｄ６位</v>
      </c>
      <c r="G5" s="700"/>
      <c r="H5" s="700"/>
      <c r="I5" s="700"/>
      <c r="J5" s="700" t="s">
        <v>63</v>
      </c>
      <c r="K5" s="700"/>
      <c r="L5" s="700" t="str">
        <f>予選記入用!R42</f>
        <v>Ｄ５位</v>
      </c>
      <c r="M5" s="700"/>
      <c r="N5" s="700"/>
      <c r="O5" s="701"/>
      <c r="P5" s="873" t="str">
        <f>L9</f>
        <v>Ａ５位</v>
      </c>
      <c r="Q5" s="676"/>
      <c r="R5" s="874"/>
      <c r="S5" s="658"/>
      <c r="T5" s="659"/>
      <c r="U5" s="659"/>
      <c r="V5" s="659"/>
      <c r="W5" s="659"/>
      <c r="X5" s="659"/>
      <c r="Y5" s="659"/>
      <c r="Z5" s="659"/>
      <c r="AA5" s="659"/>
      <c r="AB5" s="660"/>
      <c r="AC5" s="658"/>
      <c r="AD5" s="659"/>
      <c r="AE5" s="660"/>
      <c r="AF5" s="39"/>
      <c r="AX5" s="4"/>
      <c r="AY5" s="4"/>
      <c r="AZ5" s="57"/>
      <c r="BA5" s="4"/>
    </row>
    <row r="6" spans="1:62" ht="22.5" customHeight="1" thickBot="1">
      <c r="A6" s="544"/>
      <c r="B6" s="870" t="s">
        <v>75</v>
      </c>
      <c r="C6" s="871"/>
      <c r="D6" s="871"/>
      <c r="E6" s="872"/>
      <c r="F6" s="686"/>
      <c r="G6" s="687"/>
      <c r="H6" s="687"/>
      <c r="I6" s="687"/>
      <c r="J6" s="96"/>
      <c r="K6" s="96"/>
      <c r="L6" s="687"/>
      <c r="M6" s="687"/>
      <c r="N6" s="687"/>
      <c r="O6" s="728"/>
      <c r="P6" s="774"/>
      <c r="Q6" s="640"/>
      <c r="R6" s="875"/>
      <c r="S6" s="661"/>
      <c r="T6" s="662"/>
      <c r="U6" s="662"/>
      <c r="V6" s="662"/>
      <c r="W6" s="662"/>
      <c r="X6" s="662"/>
      <c r="Y6" s="662"/>
      <c r="Z6" s="662"/>
      <c r="AA6" s="662"/>
      <c r="AB6" s="663"/>
      <c r="AC6" s="661"/>
      <c r="AD6" s="662"/>
      <c r="AE6" s="663"/>
      <c r="AF6" s="39"/>
      <c r="AX6" s="4"/>
      <c r="AY6" s="4"/>
      <c r="AZ6" s="57"/>
      <c r="BA6" s="4"/>
    </row>
    <row r="7" spans="1:62" ht="22.5" customHeight="1">
      <c r="A7" s="544" t="s">
        <v>536</v>
      </c>
      <c r="B7" s="866">
        <v>0.39583333333333331</v>
      </c>
      <c r="C7" s="867"/>
      <c r="D7" s="867"/>
      <c r="E7" s="867"/>
      <c r="F7" s="691" t="str">
        <f>'3日目本選'!F95:I95</f>
        <v>Ｂ③勝</v>
      </c>
      <c r="G7" s="692"/>
      <c r="H7" s="692"/>
      <c r="I7" s="692"/>
      <c r="J7" s="692" t="s">
        <v>63</v>
      </c>
      <c r="K7" s="692"/>
      <c r="L7" s="692" t="str">
        <f>'3日目本選'!L95:O95</f>
        <v>Ｂ④勝</v>
      </c>
      <c r="M7" s="692"/>
      <c r="N7" s="692"/>
      <c r="O7" s="693"/>
      <c r="P7" s="623" t="str">
        <f>F11</f>
        <v>Ａ③勝</v>
      </c>
      <c r="Q7" s="624"/>
      <c r="R7" s="625"/>
      <c r="S7" s="691" t="str">
        <f>'3日目本選'!S95:V95</f>
        <v>Ｂ③負</v>
      </c>
      <c r="T7" s="692"/>
      <c r="U7" s="692"/>
      <c r="V7" s="692"/>
      <c r="W7" s="692" t="s">
        <v>63</v>
      </c>
      <c r="X7" s="692"/>
      <c r="Y7" s="692" t="str">
        <f>'3日目本選'!Y95:AB95</f>
        <v>Ｂ④負</v>
      </c>
      <c r="Z7" s="692"/>
      <c r="AA7" s="692"/>
      <c r="AB7" s="693"/>
      <c r="AC7" s="623" t="str">
        <f>S11</f>
        <v>Ａ③負</v>
      </c>
      <c r="AD7" s="624"/>
      <c r="AE7" s="625"/>
      <c r="AF7" s="39"/>
      <c r="AX7" s="4"/>
      <c r="AY7" s="4"/>
      <c r="AZ7" s="57"/>
      <c r="BA7" s="4"/>
    </row>
    <row r="8" spans="1:62" ht="22.5" customHeight="1">
      <c r="A8" s="544"/>
      <c r="B8" s="870" t="s">
        <v>75</v>
      </c>
      <c r="C8" s="871"/>
      <c r="D8" s="871"/>
      <c r="E8" s="872"/>
      <c r="F8" s="690"/>
      <c r="G8" s="648"/>
      <c r="H8" s="648"/>
      <c r="I8" s="648"/>
      <c r="J8" s="456"/>
      <c r="K8" s="456"/>
      <c r="L8" s="648"/>
      <c r="M8" s="648"/>
      <c r="N8" s="648"/>
      <c r="O8" s="649"/>
      <c r="P8" s="626" t="str">
        <f>L11</f>
        <v>Ａ④勝</v>
      </c>
      <c r="Q8" s="612"/>
      <c r="R8" s="627"/>
      <c r="S8" s="690"/>
      <c r="T8" s="648"/>
      <c r="U8" s="648"/>
      <c r="V8" s="648"/>
      <c r="W8" s="456"/>
      <c r="X8" s="456"/>
      <c r="Y8" s="648"/>
      <c r="Z8" s="648"/>
      <c r="AA8" s="648"/>
      <c r="AB8" s="649"/>
      <c r="AC8" s="626" t="str">
        <f>Y11</f>
        <v>Ａ④負</v>
      </c>
      <c r="AD8" s="612"/>
      <c r="AE8" s="627"/>
      <c r="AF8" s="39"/>
      <c r="AX8" s="4"/>
      <c r="AY8" s="4"/>
      <c r="AZ8" s="57"/>
      <c r="BA8" s="4"/>
    </row>
    <row r="9" spans="1:62" ht="22.5" customHeight="1">
      <c r="A9" s="544" t="s">
        <v>537</v>
      </c>
      <c r="B9" s="866">
        <v>0.45833333333333331</v>
      </c>
      <c r="C9" s="867"/>
      <c r="D9" s="867"/>
      <c r="E9" s="868"/>
      <c r="F9" s="865" t="str">
        <f>予選記入用!H42</f>
        <v>Ｂ５位</v>
      </c>
      <c r="G9" s="793"/>
      <c r="H9" s="793"/>
      <c r="I9" s="793"/>
      <c r="J9" s="793" t="s">
        <v>22</v>
      </c>
      <c r="K9" s="793"/>
      <c r="L9" s="793" t="str">
        <f>予選記入用!C42</f>
        <v>Ａ５位</v>
      </c>
      <c r="M9" s="793"/>
      <c r="N9" s="793"/>
      <c r="O9" s="794"/>
      <c r="P9" s="623" t="str">
        <f>F7</f>
        <v>Ｂ③勝</v>
      </c>
      <c r="Q9" s="624"/>
      <c r="R9" s="625"/>
      <c r="S9" s="865" t="str">
        <f>予選記入用!M42</f>
        <v>Ｃ５位</v>
      </c>
      <c r="T9" s="793"/>
      <c r="U9" s="793"/>
      <c r="V9" s="793"/>
      <c r="W9" s="793" t="s">
        <v>22</v>
      </c>
      <c r="X9" s="793"/>
      <c r="Y9" s="793" t="str">
        <f>予選記入用!R43</f>
        <v>Ｄ６位</v>
      </c>
      <c r="Z9" s="793"/>
      <c r="AA9" s="793"/>
      <c r="AB9" s="794"/>
      <c r="AC9" s="623" t="str">
        <f>S7</f>
        <v>Ｂ③負</v>
      </c>
      <c r="AD9" s="624"/>
      <c r="AE9" s="625"/>
      <c r="AF9" s="39"/>
      <c r="AX9" s="4"/>
      <c r="AY9" s="4"/>
      <c r="AZ9" s="57"/>
      <c r="BA9" s="4"/>
    </row>
    <row r="10" spans="1:62" ht="22.5" customHeight="1">
      <c r="A10" s="544"/>
      <c r="B10" s="870" t="s">
        <v>75</v>
      </c>
      <c r="C10" s="871"/>
      <c r="D10" s="871"/>
      <c r="E10" s="872"/>
      <c r="F10" s="791"/>
      <c r="G10" s="792"/>
      <c r="H10" s="792"/>
      <c r="I10" s="792"/>
      <c r="J10" s="106"/>
      <c r="K10" s="106"/>
      <c r="L10" s="795"/>
      <c r="M10" s="795"/>
      <c r="N10" s="795"/>
      <c r="O10" s="796"/>
      <c r="P10" s="626"/>
      <c r="Q10" s="612"/>
      <c r="R10" s="627"/>
      <c r="S10" s="791"/>
      <c r="T10" s="792"/>
      <c r="U10" s="792"/>
      <c r="V10" s="792"/>
      <c r="W10" s="106"/>
      <c r="X10" s="106"/>
      <c r="Y10" s="792"/>
      <c r="Z10" s="792"/>
      <c r="AA10" s="792"/>
      <c r="AB10" s="864"/>
      <c r="AC10" s="626"/>
      <c r="AD10" s="612"/>
      <c r="AE10" s="627"/>
      <c r="AF10" s="39"/>
      <c r="AX10" s="4"/>
      <c r="AY10" s="4"/>
      <c r="AZ10" s="57"/>
      <c r="BA10" s="4"/>
    </row>
    <row r="11" spans="1:62" ht="22.5" customHeight="1">
      <c r="A11" s="544" t="s">
        <v>538</v>
      </c>
      <c r="B11" s="827">
        <v>0.49305555555555558</v>
      </c>
      <c r="C11" s="828"/>
      <c r="D11" s="828"/>
      <c r="E11" s="828"/>
      <c r="F11" s="691" t="str">
        <f>'3日目本選'!F94:I94</f>
        <v>Ａ③勝</v>
      </c>
      <c r="G11" s="692"/>
      <c r="H11" s="692"/>
      <c r="I11" s="692"/>
      <c r="J11" s="692" t="s">
        <v>22</v>
      </c>
      <c r="K11" s="692"/>
      <c r="L11" s="692" t="str">
        <f>'3日目本選'!L94:O94</f>
        <v>Ａ④勝</v>
      </c>
      <c r="M11" s="692"/>
      <c r="N11" s="692"/>
      <c r="O11" s="693"/>
      <c r="P11" s="623" t="str">
        <f>L7</f>
        <v>Ｂ④勝</v>
      </c>
      <c r="Q11" s="624"/>
      <c r="R11" s="625"/>
      <c r="S11" s="691" t="str">
        <f>'3日目本選'!S94:V94</f>
        <v>Ａ③負</v>
      </c>
      <c r="T11" s="692"/>
      <c r="U11" s="692"/>
      <c r="V11" s="692"/>
      <c r="W11" s="692" t="s">
        <v>22</v>
      </c>
      <c r="X11" s="692"/>
      <c r="Y11" s="692" t="str">
        <f>'3日目本選'!Y94:AB94</f>
        <v>Ａ④負</v>
      </c>
      <c r="Z11" s="692"/>
      <c r="AA11" s="692"/>
      <c r="AB11" s="693"/>
      <c r="AC11" s="623" t="str">
        <f>Y7</f>
        <v>Ｂ④負</v>
      </c>
      <c r="AD11" s="624"/>
      <c r="AE11" s="625"/>
      <c r="AF11" s="39"/>
      <c r="AX11" s="4"/>
      <c r="AY11" s="4"/>
      <c r="AZ11" s="57"/>
      <c r="BA11" s="4"/>
    </row>
    <row r="12" spans="1:62" ht="22.5" customHeight="1">
      <c r="A12" s="544"/>
      <c r="B12" s="830" t="s">
        <v>75</v>
      </c>
      <c r="C12" s="831"/>
      <c r="D12" s="831"/>
      <c r="E12" s="832"/>
      <c r="F12" s="690"/>
      <c r="G12" s="648"/>
      <c r="H12" s="648"/>
      <c r="I12" s="648"/>
      <c r="J12" s="456"/>
      <c r="K12" s="456"/>
      <c r="L12" s="648"/>
      <c r="M12" s="648"/>
      <c r="N12" s="648"/>
      <c r="O12" s="649"/>
      <c r="P12" s="626"/>
      <c r="Q12" s="612"/>
      <c r="R12" s="627"/>
      <c r="S12" s="690"/>
      <c r="T12" s="648"/>
      <c r="U12" s="648"/>
      <c r="V12" s="648"/>
      <c r="W12" s="456"/>
      <c r="X12" s="456"/>
      <c r="Y12" s="648"/>
      <c r="Z12" s="648"/>
      <c r="AA12" s="648"/>
      <c r="AB12" s="649"/>
      <c r="AC12" s="626"/>
      <c r="AD12" s="612"/>
      <c r="AE12" s="627"/>
      <c r="AF12" s="39"/>
      <c r="AX12" s="4"/>
      <c r="AY12" s="4"/>
      <c r="AZ12" s="57"/>
      <c r="BA12" s="4"/>
    </row>
    <row r="13" spans="1:62" ht="22.5" customHeight="1">
      <c r="A13" s="544" t="s">
        <v>539</v>
      </c>
      <c r="B13" s="827">
        <v>0.55555555555555558</v>
      </c>
      <c r="C13" s="828"/>
      <c r="D13" s="828"/>
      <c r="E13" s="829"/>
      <c r="F13" s="722" t="str">
        <f>予選記入用!R42</f>
        <v>Ｄ５位</v>
      </c>
      <c r="G13" s="700"/>
      <c r="H13" s="700"/>
      <c r="I13" s="700"/>
      <c r="J13" s="700" t="s">
        <v>22</v>
      </c>
      <c r="K13" s="700"/>
      <c r="L13" s="700" t="str">
        <f>予選記入用!H42</f>
        <v>Ｂ５位</v>
      </c>
      <c r="M13" s="700"/>
      <c r="N13" s="700"/>
      <c r="O13" s="701"/>
      <c r="P13" s="667" t="str">
        <f>F17</f>
        <v>Ａ④勝</v>
      </c>
      <c r="Q13" s="668"/>
      <c r="R13" s="669"/>
      <c r="S13" s="722" t="str">
        <f>予選記入用!C42</f>
        <v>Ａ５位</v>
      </c>
      <c r="T13" s="700"/>
      <c r="U13" s="700"/>
      <c r="V13" s="700"/>
      <c r="W13" s="793" t="s">
        <v>22</v>
      </c>
      <c r="X13" s="793"/>
      <c r="Y13" s="700" t="str">
        <f>予選記入用!M42</f>
        <v>Ｃ５位</v>
      </c>
      <c r="Z13" s="700"/>
      <c r="AA13" s="700"/>
      <c r="AB13" s="701"/>
      <c r="AC13" s="667" t="str">
        <f>S17</f>
        <v>Ａ④負</v>
      </c>
      <c r="AD13" s="668"/>
      <c r="AE13" s="669"/>
      <c r="AF13" s="39"/>
      <c r="AX13" s="4"/>
      <c r="AY13" s="4"/>
      <c r="AZ13" s="57"/>
      <c r="BA13" s="4"/>
    </row>
    <row r="14" spans="1:62" ht="22.5" customHeight="1">
      <c r="A14" s="544"/>
      <c r="B14" s="830" t="s">
        <v>75</v>
      </c>
      <c r="C14" s="831"/>
      <c r="D14" s="831"/>
      <c r="E14" s="832"/>
      <c r="F14" s="686"/>
      <c r="G14" s="687"/>
      <c r="H14" s="687"/>
      <c r="I14" s="687"/>
      <c r="J14" s="96"/>
      <c r="K14" s="96"/>
      <c r="L14" s="687"/>
      <c r="M14" s="687"/>
      <c r="N14" s="687"/>
      <c r="O14" s="728"/>
      <c r="P14" s="670" t="str">
        <f>L17</f>
        <v>Ａ⑥勝</v>
      </c>
      <c r="Q14" s="671"/>
      <c r="R14" s="672"/>
      <c r="S14" s="686"/>
      <c r="T14" s="687"/>
      <c r="U14" s="687"/>
      <c r="V14" s="687"/>
      <c r="W14" s="106"/>
      <c r="X14" s="106"/>
      <c r="Y14" s="687"/>
      <c r="Z14" s="687"/>
      <c r="AA14" s="687"/>
      <c r="AB14" s="728"/>
      <c r="AC14" s="670" t="str">
        <f>Y17</f>
        <v>Ａ⑥負</v>
      </c>
      <c r="AD14" s="671"/>
      <c r="AE14" s="672"/>
      <c r="AF14" s="39"/>
      <c r="AX14" s="4"/>
      <c r="AY14" s="4"/>
      <c r="AZ14" s="57"/>
      <c r="BA14" s="4"/>
    </row>
    <row r="15" spans="1:62" ht="22.5" customHeight="1">
      <c r="A15" s="544" t="s">
        <v>540</v>
      </c>
      <c r="B15" s="827">
        <v>0.59027777777777779</v>
      </c>
      <c r="C15" s="828"/>
      <c r="D15" s="828"/>
      <c r="E15" s="828"/>
      <c r="F15" s="684" t="str">
        <f>'3日目本選'!F50:I50</f>
        <v>Ｂ④勝</v>
      </c>
      <c r="G15" s="673"/>
      <c r="H15" s="673"/>
      <c r="I15" s="673"/>
      <c r="J15" s="673" t="s">
        <v>63</v>
      </c>
      <c r="K15" s="673"/>
      <c r="L15" s="673" t="str">
        <f>'3日目本選'!L50:O50</f>
        <v>Ｂ⑥勝</v>
      </c>
      <c r="M15" s="673"/>
      <c r="N15" s="673"/>
      <c r="O15" s="674"/>
      <c r="P15" s="725" t="str">
        <f>F13</f>
        <v>Ｄ５位</v>
      </c>
      <c r="Q15" s="726"/>
      <c r="R15" s="727"/>
      <c r="S15" s="684" t="str">
        <f>'3日目本選'!S50:V50</f>
        <v>Ｂ④負</v>
      </c>
      <c r="T15" s="673"/>
      <c r="U15" s="673"/>
      <c r="V15" s="673"/>
      <c r="W15" s="673" t="s">
        <v>63</v>
      </c>
      <c r="X15" s="673"/>
      <c r="Y15" s="673" t="str">
        <f>'3日目本選'!Y50:AB50</f>
        <v>Ｂ⑥負</v>
      </c>
      <c r="Z15" s="673"/>
      <c r="AA15" s="673"/>
      <c r="AB15" s="674"/>
      <c r="AC15" s="725" t="str">
        <f>Y13</f>
        <v>Ｃ５位</v>
      </c>
      <c r="AD15" s="726"/>
      <c r="AE15" s="727"/>
      <c r="BD15" s="57"/>
    </row>
    <row r="16" spans="1:62" ht="22.5" customHeight="1">
      <c r="A16" s="544"/>
      <c r="B16" s="830" t="s">
        <v>75</v>
      </c>
      <c r="C16" s="831"/>
      <c r="D16" s="831"/>
      <c r="E16" s="832"/>
      <c r="F16" s="685"/>
      <c r="G16" s="678"/>
      <c r="H16" s="678"/>
      <c r="I16" s="678"/>
      <c r="J16" s="454"/>
      <c r="K16" s="454"/>
      <c r="L16" s="678"/>
      <c r="M16" s="678"/>
      <c r="N16" s="678"/>
      <c r="O16" s="679"/>
      <c r="P16" s="655" t="str">
        <f>L13</f>
        <v>Ｂ５位</v>
      </c>
      <c r="Q16" s="656"/>
      <c r="R16" s="657"/>
      <c r="S16" s="685"/>
      <c r="T16" s="678"/>
      <c r="U16" s="678"/>
      <c r="V16" s="678"/>
      <c r="W16" s="454"/>
      <c r="X16" s="454"/>
      <c r="Y16" s="678"/>
      <c r="Z16" s="678"/>
      <c r="AA16" s="678"/>
      <c r="AB16" s="679"/>
      <c r="AC16" s="655" t="str">
        <f>Y9</f>
        <v>Ｄ６位</v>
      </c>
      <c r="AD16" s="656"/>
      <c r="AE16" s="657"/>
      <c r="BD16" s="57"/>
    </row>
    <row r="17" spans="1:59" ht="22.5" customHeight="1">
      <c r="A17" s="544" t="s">
        <v>541</v>
      </c>
      <c r="B17" s="827">
        <v>0.65277777777777779</v>
      </c>
      <c r="C17" s="828"/>
      <c r="D17" s="828"/>
      <c r="E17" s="829"/>
      <c r="F17" s="684" t="str">
        <f>'3日目本選'!F49:I49</f>
        <v>Ａ④勝</v>
      </c>
      <c r="G17" s="673"/>
      <c r="H17" s="673"/>
      <c r="I17" s="673"/>
      <c r="J17" s="673" t="s">
        <v>63</v>
      </c>
      <c r="K17" s="673"/>
      <c r="L17" s="673" t="str">
        <f>'3日目本選'!L49:O49</f>
        <v>Ａ⑥勝</v>
      </c>
      <c r="M17" s="673"/>
      <c r="N17" s="673"/>
      <c r="O17" s="674"/>
      <c r="P17" s="667" t="str">
        <f>F15</f>
        <v>Ｂ④勝</v>
      </c>
      <c r="Q17" s="668"/>
      <c r="R17" s="669"/>
      <c r="S17" s="684" t="str">
        <f>'3日目本選'!S49:V49</f>
        <v>Ａ④負</v>
      </c>
      <c r="T17" s="673"/>
      <c r="U17" s="673"/>
      <c r="V17" s="673"/>
      <c r="W17" s="673" t="s">
        <v>63</v>
      </c>
      <c r="X17" s="673"/>
      <c r="Y17" s="673" t="str">
        <f>'3日目本選'!Y49:AB49</f>
        <v>Ａ⑥負</v>
      </c>
      <c r="Z17" s="673"/>
      <c r="AA17" s="673"/>
      <c r="AB17" s="674"/>
      <c r="AC17" s="667" t="str">
        <f>S15</f>
        <v>Ｂ④負</v>
      </c>
      <c r="AD17" s="668"/>
      <c r="AE17" s="669"/>
      <c r="BD17" s="57"/>
    </row>
    <row r="18" spans="1:59" ht="22.5" customHeight="1" thickBot="1">
      <c r="A18" s="544"/>
      <c r="B18" s="835" t="s">
        <v>75</v>
      </c>
      <c r="C18" s="836"/>
      <c r="D18" s="836"/>
      <c r="E18" s="837"/>
      <c r="F18" s="820"/>
      <c r="G18" s="818"/>
      <c r="H18" s="818"/>
      <c r="I18" s="818"/>
      <c r="J18" s="454"/>
      <c r="K18" s="454"/>
      <c r="L18" s="818"/>
      <c r="M18" s="818"/>
      <c r="N18" s="818"/>
      <c r="O18" s="819"/>
      <c r="P18" s="638" t="str">
        <f>L15</f>
        <v>Ｂ⑥勝</v>
      </c>
      <c r="Q18" s="639"/>
      <c r="R18" s="677"/>
      <c r="S18" s="820"/>
      <c r="T18" s="818"/>
      <c r="U18" s="818"/>
      <c r="V18" s="818"/>
      <c r="W18" s="455"/>
      <c r="X18" s="455"/>
      <c r="Y18" s="818"/>
      <c r="Z18" s="818"/>
      <c r="AA18" s="818"/>
      <c r="AB18" s="819"/>
      <c r="AC18" s="638" t="str">
        <f>Y15</f>
        <v>Ｂ⑥負</v>
      </c>
      <c r="AD18" s="639"/>
      <c r="AE18" s="677"/>
      <c r="BD18" s="57"/>
    </row>
    <row r="19" spans="1:59" ht="22.5" customHeight="1" thickBot="1">
      <c r="B19" s="839">
        <v>0.72222222222222221</v>
      </c>
      <c r="C19" s="840"/>
      <c r="D19" s="840"/>
      <c r="E19" s="840"/>
      <c r="F19" s="857" t="s">
        <v>60</v>
      </c>
      <c r="G19" s="858"/>
      <c r="H19" s="858"/>
      <c r="I19" s="858"/>
      <c r="J19" s="858"/>
      <c r="K19" s="858"/>
      <c r="L19" s="858"/>
      <c r="M19" s="858"/>
      <c r="N19" s="858"/>
      <c r="O19" s="858"/>
      <c r="P19" s="858"/>
      <c r="Q19" s="858"/>
      <c r="R19" s="858"/>
      <c r="S19" s="858"/>
      <c r="T19" s="858"/>
      <c r="U19" s="858"/>
      <c r="V19" s="858"/>
      <c r="W19" s="858"/>
      <c r="X19" s="858"/>
      <c r="Y19" s="858"/>
      <c r="Z19" s="858"/>
      <c r="AA19" s="858"/>
      <c r="AB19" s="858"/>
      <c r="AC19" s="858"/>
      <c r="AD19" s="858"/>
      <c r="AE19" s="859"/>
      <c r="BD19" s="57"/>
    </row>
    <row r="20" spans="1:59" ht="22.5" customHeight="1" thickBot="1">
      <c r="B20" s="838">
        <v>0.74305555555555547</v>
      </c>
      <c r="C20" s="595"/>
      <c r="D20" s="595"/>
      <c r="E20" s="595"/>
      <c r="F20" s="815" t="s">
        <v>61</v>
      </c>
      <c r="G20" s="816"/>
      <c r="H20" s="816"/>
      <c r="I20" s="816"/>
      <c r="J20" s="816"/>
      <c r="K20" s="816"/>
      <c r="L20" s="816"/>
      <c r="M20" s="816"/>
      <c r="N20" s="816"/>
      <c r="O20" s="816"/>
      <c r="P20" s="816"/>
      <c r="Q20" s="816"/>
      <c r="R20" s="816"/>
      <c r="S20" s="816"/>
      <c r="T20" s="816"/>
      <c r="U20" s="816"/>
      <c r="V20" s="816"/>
      <c r="W20" s="816"/>
      <c r="X20" s="816"/>
      <c r="Y20" s="816"/>
      <c r="Z20" s="816"/>
      <c r="AA20" s="816"/>
      <c r="AB20" s="816"/>
      <c r="AC20" s="816"/>
      <c r="AD20" s="816"/>
      <c r="AE20" s="817"/>
      <c r="BD20" s="57"/>
    </row>
    <row r="21" spans="1:59" ht="22.5" customHeight="1" thickBot="1">
      <c r="B21" s="833">
        <v>0.75694444444444453</v>
      </c>
      <c r="C21" s="834"/>
      <c r="D21" s="834"/>
      <c r="E21" s="834"/>
      <c r="F21" s="895" t="s">
        <v>547</v>
      </c>
      <c r="G21" s="896"/>
      <c r="H21" s="896"/>
      <c r="I21" s="896"/>
      <c r="J21" s="896"/>
      <c r="K21" s="896"/>
      <c r="L21" s="896"/>
      <c r="M21" s="896"/>
      <c r="N21" s="896"/>
      <c r="O21" s="896"/>
      <c r="P21" s="896"/>
      <c r="Q21" s="896"/>
      <c r="R21" s="896"/>
      <c r="S21" s="896"/>
      <c r="T21" s="896"/>
      <c r="U21" s="896"/>
      <c r="V21" s="896"/>
      <c r="W21" s="896"/>
      <c r="X21" s="896"/>
      <c r="Y21" s="896"/>
      <c r="Z21" s="896"/>
      <c r="AA21" s="896"/>
      <c r="AB21" s="896"/>
      <c r="AC21" s="896"/>
      <c r="AD21" s="896"/>
      <c r="AE21" s="897"/>
      <c r="BD21"/>
    </row>
    <row r="22" spans="1:59" ht="7.5" customHeight="1">
      <c r="B22" s="5"/>
      <c r="BD22" s="58"/>
    </row>
    <row r="23" spans="1:59" ht="33" customHeight="1" thickBot="1">
      <c r="B23" s="23" t="s">
        <v>481</v>
      </c>
      <c r="BD23" s="57"/>
    </row>
    <row r="24" spans="1:59" s="11" customFormat="1" ht="26.25" customHeight="1" thickBot="1">
      <c r="B24" s="772"/>
      <c r="C24" s="584"/>
      <c r="D24" s="773"/>
      <c r="E24" s="584" t="str">
        <f>B25</f>
        <v>Ａ５位</v>
      </c>
      <c r="F24" s="584"/>
      <c r="G24" s="584"/>
      <c r="H24" s="583" t="str">
        <f>B26</f>
        <v>Ｂ５位</v>
      </c>
      <c r="I24" s="584"/>
      <c r="J24" s="585"/>
      <c r="K24" s="606" t="str">
        <f>B27</f>
        <v>Ｃ５位</v>
      </c>
      <c r="L24" s="607"/>
      <c r="M24" s="607"/>
      <c r="N24" s="606" t="str">
        <f>B28</f>
        <v>Ｄ５位</v>
      </c>
      <c r="O24" s="607"/>
      <c r="P24" s="784"/>
      <c r="Q24" s="607" t="str">
        <f>B29</f>
        <v>Ｄ６位</v>
      </c>
      <c r="R24" s="607"/>
      <c r="S24" s="607"/>
      <c r="T24" s="890" t="s">
        <v>28</v>
      </c>
      <c r="U24" s="569"/>
      <c r="V24" s="570" t="s">
        <v>29</v>
      </c>
      <c r="W24" s="586"/>
      <c r="X24" s="785" t="s">
        <v>451</v>
      </c>
      <c r="Y24" s="786"/>
      <c r="Z24" s="787" t="s">
        <v>431</v>
      </c>
      <c r="AA24" s="786"/>
      <c r="AB24" s="787" t="s">
        <v>452</v>
      </c>
      <c r="AC24" s="788"/>
      <c r="AD24" s="860" t="s">
        <v>30</v>
      </c>
      <c r="AE24" s="861"/>
      <c r="AF24" s="11">
        <v>1</v>
      </c>
      <c r="AG24" s="11">
        <v>2</v>
      </c>
      <c r="AH24" s="11">
        <v>3</v>
      </c>
      <c r="AI24" s="11">
        <v>4</v>
      </c>
      <c r="AJ24" s="11">
        <v>5</v>
      </c>
      <c r="AK24" s="11">
        <v>1</v>
      </c>
      <c r="AL24" s="11">
        <v>2</v>
      </c>
      <c r="AM24" s="11">
        <v>3</v>
      </c>
      <c r="AN24" s="11">
        <v>4</v>
      </c>
      <c r="AO24" s="11">
        <v>5</v>
      </c>
      <c r="AP24" s="11">
        <v>1</v>
      </c>
      <c r="AQ24" s="11">
        <v>2</v>
      </c>
      <c r="AR24" s="11">
        <v>3</v>
      </c>
      <c r="AS24" s="11">
        <v>4</v>
      </c>
      <c r="AT24" s="19">
        <v>5</v>
      </c>
    </row>
    <row r="25" spans="1:59" s="11" customFormat="1" ht="26.25" customHeight="1" thickTop="1">
      <c r="B25" s="774" t="str">
        <f>予選記入用!C42</f>
        <v>Ａ５位</v>
      </c>
      <c r="C25" s="640"/>
      <c r="D25" s="775"/>
      <c r="E25" s="778"/>
      <c r="F25" s="779"/>
      <c r="G25" s="780"/>
      <c r="H25" s="433">
        <f>G26</f>
        <v>0</v>
      </c>
      <c r="I25" s="434" t="str">
        <f>IF(F26="○","×",IF(F26="×","○",IF(F26="△","△")))</f>
        <v>△</v>
      </c>
      <c r="J25" s="435">
        <f>E26</f>
        <v>0</v>
      </c>
      <c r="K25" s="436">
        <f>G27</f>
        <v>0</v>
      </c>
      <c r="L25" s="437" t="str">
        <f>IF(F27="○","×",IF(F27="×","○",IF(F27="△","△")))</f>
        <v>△</v>
      </c>
      <c r="M25" s="438">
        <f>E27</f>
        <v>0</v>
      </c>
      <c r="N25" s="436">
        <f>G28</f>
        <v>0</v>
      </c>
      <c r="O25" s="437" t="str">
        <f>IF(F28="○","×",IF(F28="×","○",IF(F28="△","△")))</f>
        <v>△</v>
      </c>
      <c r="P25" s="438">
        <f>E28</f>
        <v>0</v>
      </c>
      <c r="Q25" s="436">
        <f>G29</f>
        <v>0</v>
      </c>
      <c r="R25" s="437" t="str">
        <f>IF(F29="○","×",IF(F29="×","○",IF(F29="△","△")))</f>
        <v>△</v>
      </c>
      <c r="S25" s="437">
        <f>E29</f>
        <v>0</v>
      </c>
      <c r="T25" s="891">
        <f>SUM(AF25:AJ25)</f>
        <v>0</v>
      </c>
      <c r="U25" s="892"/>
      <c r="V25" s="893">
        <f>SUM(AK25:AO25)</f>
        <v>0</v>
      </c>
      <c r="W25" s="894"/>
      <c r="X25" s="776">
        <f>K25+N25+Q25+H25</f>
        <v>0</v>
      </c>
      <c r="Y25" s="777"/>
      <c r="Z25" s="789">
        <f>M25+P25+S25+J25</f>
        <v>0</v>
      </c>
      <c r="AA25" s="777"/>
      <c r="AB25" s="789">
        <f>X25-Z25</f>
        <v>0</v>
      </c>
      <c r="AC25" s="790"/>
      <c r="AD25" s="862">
        <f>RANK(T25,$V$25:$W$29,0)</f>
        <v>1</v>
      </c>
      <c r="AE25" s="863"/>
      <c r="AF25" s="11" t="str">
        <f>IF(F25="○",1,"")</f>
        <v/>
      </c>
      <c r="AG25" s="11" t="str">
        <f>IF(I25="○",1,"")</f>
        <v/>
      </c>
      <c r="AH25" s="11" t="str">
        <f>IF(L25="○",1,"")</f>
        <v/>
      </c>
      <c r="AI25" s="11" t="str">
        <f>IF(O25="○",1,"")</f>
        <v/>
      </c>
      <c r="AJ25" s="11" t="str">
        <f>IF(R25="○",1,"")</f>
        <v/>
      </c>
      <c r="AK25" s="11" t="str">
        <f>IF(F25="×",1,"")</f>
        <v/>
      </c>
      <c r="AL25" s="11" t="str">
        <f>IF(I25="×",1,"")</f>
        <v/>
      </c>
      <c r="AM25" s="11" t="str">
        <f>IF(L25="×",1,"")</f>
        <v/>
      </c>
      <c r="AN25" s="11" t="str">
        <f>IF(O25="×",1,"")</f>
        <v/>
      </c>
      <c r="AO25" s="11" t="str">
        <f>IF(R25="×",1,"")</f>
        <v/>
      </c>
      <c r="AP25" s="11" t="str">
        <f>IF(F25="△",1,"")</f>
        <v/>
      </c>
      <c r="AQ25" s="11">
        <f>IF(I25="△",1,"")</f>
        <v>1</v>
      </c>
      <c r="AR25" s="11">
        <f>IF(L25="△",1,"")</f>
        <v>1</v>
      </c>
      <c r="AS25" s="11">
        <f>IF(O25="△",1,"")</f>
        <v>1</v>
      </c>
      <c r="AT25" s="11">
        <f>IF(R25="△",1,"")</f>
        <v>1</v>
      </c>
    </row>
    <row r="26" spans="1:59" s="11" customFormat="1" ht="26.25" customHeight="1">
      <c r="B26" s="766" t="str">
        <f>予選記入用!H42</f>
        <v>Ｂ５位</v>
      </c>
      <c r="C26" s="632"/>
      <c r="D26" s="767"/>
      <c r="E26" s="439"/>
      <c r="F26" s="440" t="str">
        <f>IF(E26&gt;G26,"○",IF(E26&lt;G26,"×",IF(E26=G26,"△")))</f>
        <v>△</v>
      </c>
      <c r="G26" s="441"/>
      <c r="H26" s="781"/>
      <c r="I26" s="782"/>
      <c r="J26" s="783"/>
      <c r="K26" s="442">
        <f>J27</f>
        <v>0</v>
      </c>
      <c r="L26" s="440" t="str">
        <f>IF(I27="○","×",IF(I27="×","○",IF(I27="△","△")))</f>
        <v>△</v>
      </c>
      <c r="M26" s="441">
        <f>H27</f>
        <v>0</v>
      </c>
      <c r="N26" s="442">
        <f>J28</f>
        <v>0</v>
      </c>
      <c r="O26" s="440" t="str">
        <f>IF(I28="○","×",IF(I28="×","○",IF(I28="△","△")))</f>
        <v>△</v>
      </c>
      <c r="P26" s="441">
        <f>H28</f>
        <v>0</v>
      </c>
      <c r="Q26" s="442">
        <f>J29</f>
        <v>0</v>
      </c>
      <c r="R26" s="440" t="str">
        <f>IF(I29="○","×",IF(I29="×","○",IF(I29="△","△")))</f>
        <v>△</v>
      </c>
      <c r="S26" s="440">
        <f>H29</f>
        <v>0</v>
      </c>
      <c r="T26" s="768">
        <f>SUM(AF26:AJ26)</f>
        <v>0</v>
      </c>
      <c r="U26" s="769"/>
      <c r="V26" s="886">
        <f>SUM(AK26:AO26)</f>
        <v>0</v>
      </c>
      <c r="W26" s="887"/>
      <c r="X26" s="766">
        <f>K26+N26+Q26+E26</f>
        <v>0</v>
      </c>
      <c r="Y26" s="633"/>
      <c r="Z26" s="631">
        <f>M26+P26+S26+G26</f>
        <v>0</v>
      </c>
      <c r="AA26" s="633"/>
      <c r="AB26" s="631">
        <f>X26-Z26</f>
        <v>0</v>
      </c>
      <c r="AC26" s="632"/>
      <c r="AD26" s="841">
        <f>RANK(T26,$V$25:$W$29,0)</f>
        <v>1</v>
      </c>
      <c r="AE26" s="842"/>
      <c r="AF26" s="11" t="str">
        <f>IF(F26="○",1,"")</f>
        <v/>
      </c>
      <c r="AG26" s="11" t="str">
        <f>IF(I26="○",1,"")</f>
        <v/>
      </c>
      <c r="AH26" s="11" t="str">
        <f>IF(L26="○",1,"")</f>
        <v/>
      </c>
      <c r="AI26" s="11" t="str">
        <f>IF(O26="○",1,"")</f>
        <v/>
      </c>
      <c r="AJ26" s="11" t="str">
        <f>IF(R26="○",1,"")</f>
        <v/>
      </c>
      <c r="AK26" s="11" t="str">
        <f>IF(F26="×",1,"")</f>
        <v/>
      </c>
      <c r="AL26" s="11" t="str">
        <f>IF(I26="×",1,"")</f>
        <v/>
      </c>
      <c r="AM26" s="11" t="str">
        <f>IF(L26="×",1,"")</f>
        <v/>
      </c>
      <c r="AN26" s="11" t="str">
        <f>IF(O26="×",1,"")</f>
        <v/>
      </c>
      <c r="AO26" s="11" t="str">
        <f>IF(R26="×",1,"")</f>
        <v/>
      </c>
      <c r="AP26" s="11">
        <f>IF(F26="△",1,"")</f>
        <v>1</v>
      </c>
      <c r="AQ26" s="11" t="str">
        <f>IF(I26="△",1,"")</f>
        <v/>
      </c>
      <c r="AR26" s="11">
        <f>IF(L26="△",1,"")</f>
        <v>1</v>
      </c>
      <c r="AS26" s="11">
        <f>IF(O26="△",1,"")</f>
        <v>1</v>
      </c>
      <c r="AT26" s="11">
        <f>IF(R26="△",1,"")</f>
        <v>1</v>
      </c>
    </row>
    <row r="27" spans="1:59" s="11" customFormat="1" ht="26.25" customHeight="1">
      <c r="B27" s="766" t="str">
        <f>予選記入用!M42</f>
        <v>Ｃ５位</v>
      </c>
      <c r="C27" s="632"/>
      <c r="D27" s="767"/>
      <c r="E27" s="439"/>
      <c r="F27" s="440" t="str">
        <f>IF(E27&gt;G27,"○",IF(E27&lt;G27,"×",IF(E27=G27,"△")))</f>
        <v>△</v>
      </c>
      <c r="G27" s="441"/>
      <c r="H27" s="442"/>
      <c r="I27" s="440" t="str">
        <f>IF(H27&gt;J27,"○",IF(H27&lt;J27,"×",IF(H27=J27,"△")))</f>
        <v>△</v>
      </c>
      <c r="J27" s="441"/>
      <c r="K27" s="781"/>
      <c r="L27" s="782"/>
      <c r="M27" s="783"/>
      <c r="N27" s="442">
        <f>M28</f>
        <v>0</v>
      </c>
      <c r="O27" s="440" t="str">
        <f>IF(L28="○","×",IF(L28="×","○",IF(L28="△","△")))</f>
        <v>△</v>
      </c>
      <c r="P27" s="441">
        <f>K28</f>
        <v>0</v>
      </c>
      <c r="Q27" s="442">
        <f>M29</f>
        <v>0</v>
      </c>
      <c r="R27" s="440" t="str">
        <f>IF(L29="○","×",IF(L29="×","○",IF(L29="△","△")))</f>
        <v>△</v>
      </c>
      <c r="S27" s="440">
        <f>K29</f>
        <v>0</v>
      </c>
      <c r="T27" s="768">
        <f>SUM(AF27:AJ27)</f>
        <v>0</v>
      </c>
      <c r="U27" s="769"/>
      <c r="V27" s="886">
        <f>SUM(AK27:AO27)</f>
        <v>0</v>
      </c>
      <c r="W27" s="887"/>
      <c r="X27" s="766">
        <f>E27+N27+Q27+H27</f>
        <v>0</v>
      </c>
      <c r="Y27" s="633"/>
      <c r="Z27" s="631">
        <f>G27+P27+S27+J27</f>
        <v>0</v>
      </c>
      <c r="AA27" s="633"/>
      <c r="AB27" s="631">
        <f>X27-Z27</f>
        <v>0</v>
      </c>
      <c r="AC27" s="632"/>
      <c r="AD27" s="841">
        <f>RANK(T27,$V$25:$W$29,0)</f>
        <v>1</v>
      </c>
      <c r="AE27" s="842"/>
      <c r="AF27" s="11" t="str">
        <f>IF(F27="○",1,"")</f>
        <v/>
      </c>
      <c r="AG27" s="11" t="str">
        <f>IF(I27="○",1,"")</f>
        <v/>
      </c>
      <c r="AH27" s="11" t="str">
        <f>IF(L27="○",1,"")</f>
        <v/>
      </c>
      <c r="AI27" s="11" t="str">
        <f>IF(O27="○",1,"")</f>
        <v/>
      </c>
      <c r="AJ27" s="11" t="str">
        <f>IF(R27="○",1,"")</f>
        <v/>
      </c>
      <c r="AK27" s="11" t="str">
        <f>IF(F27="×",1,"")</f>
        <v/>
      </c>
      <c r="AL27" s="11" t="str">
        <f>IF(I27="×",1,"")</f>
        <v/>
      </c>
      <c r="AM27" s="11" t="str">
        <f>IF(L27="×",1,"")</f>
        <v/>
      </c>
      <c r="AN27" s="11" t="str">
        <f>IF(O27="×",1,"")</f>
        <v/>
      </c>
      <c r="AO27" s="11" t="str">
        <f>IF(R27="×",1,"")</f>
        <v/>
      </c>
      <c r="AP27" s="11">
        <f>IF(F27="△",1,"")</f>
        <v>1</v>
      </c>
      <c r="AQ27" s="11">
        <f>IF(I27="△",1,"")</f>
        <v>1</v>
      </c>
      <c r="AR27" s="11" t="str">
        <f>IF(L27="△",1,"")</f>
        <v/>
      </c>
      <c r="AS27" s="11">
        <f>IF(O27="△",1,"")</f>
        <v>1</v>
      </c>
      <c r="AT27" s="11">
        <f>IF(R27="△",1,"")</f>
        <v>1</v>
      </c>
    </row>
    <row r="28" spans="1:59" s="11" customFormat="1" ht="26.25" customHeight="1">
      <c r="B28" s="766" t="str">
        <f>予選記入用!R42</f>
        <v>Ｄ５位</v>
      </c>
      <c r="C28" s="632"/>
      <c r="D28" s="767"/>
      <c r="E28" s="439"/>
      <c r="F28" s="440" t="str">
        <f>IF(E28&gt;G28,"○",IF(E28&lt;G28,"×",IF(E28=G28,"△")))</f>
        <v>△</v>
      </c>
      <c r="G28" s="441"/>
      <c r="H28" s="442"/>
      <c r="I28" s="440" t="str">
        <f>IF(H28&gt;J28,"○",IF(H28&lt;J28,"×",IF(H28=J28,"△")))</f>
        <v>△</v>
      </c>
      <c r="J28" s="441"/>
      <c r="K28" s="442"/>
      <c r="L28" s="440" t="str">
        <f>IF(K28&gt;M28,"○",IF(K28&lt;M28,"×",IF(K28=M28,"△")))</f>
        <v>△</v>
      </c>
      <c r="M28" s="441"/>
      <c r="N28" s="781"/>
      <c r="O28" s="782"/>
      <c r="P28" s="783"/>
      <c r="Q28" s="443">
        <f>P29</f>
        <v>0</v>
      </c>
      <c r="R28" s="440" t="str">
        <f>IF(O29="○","×",IF(O29="×","○",IF(O29="△","△")))</f>
        <v>△</v>
      </c>
      <c r="S28" s="440">
        <f>N29</f>
        <v>0</v>
      </c>
      <c r="T28" s="768">
        <f>SUM(AF28:AJ28)</f>
        <v>0</v>
      </c>
      <c r="U28" s="769"/>
      <c r="V28" s="886">
        <f>SUM(AK28:AO28)</f>
        <v>0</v>
      </c>
      <c r="W28" s="887"/>
      <c r="X28" s="766">
        <f>K28+E28+Q28+H28</f>
        <v>0</v>
      </c>
      <c r="Y28" s="633"/>
      <c r="Z28" s="631">
        <f>M28+G28+S28+J28</f>
        <v>0</v>
      </c>
      <c r="AA28" s="633"/>
      <c r="AB28" s="631">
        <f>X28-Z28</f>
        <v>0</v>
      </c>
      <c r="AC28" s="632"/>
      <c r="AD28" s="841">
        <f>RANK(T28,$V$25:$W$29,0)</f>
        <v>1</v>
      </c>
      <c r="AE28" s="842"/>
      <c r="AF28" s="11" t="str">
        <f>IF(F28="○",1,"")</f>
        <v/>
      </c>
      <c r="AG28" s="11" t="str">
        <f>IF(I28="○",1,"")</f>
        <v/>
      </c>
      <c r="AH28" s="11" t="str">
        <f>IF(L28="○",1,"")</f>
        <v/>
      </c>
      <c r="AI28" s="11" t="str">
        <f>IF(O28="○",1,"")</f>
        <v/>
      </c>
      <c r="AJ28" s="11" t="str">
        <f>IF(R28="○",1,"")</f>
        <v/>
      </c>
      <c r="AK28" s="11" t="str">
        <f>IF(F28="×",1,"")</f>
        <v/>
      </c>
      <c r="AL28" s="11" t="str">
        <f>IF(I28="×",1,"")</f>
        <v/>
      </c>
      <c r="AM28" s="11" t="str">
        <f>IF(L28="×",1,"")</f>
        <v/>
      </c>
      <c r="AN28" s="11" t="str">
        <f>IF(O28="×",1,"")</f>
        <v/>
      </c>
      <c r="AO28" s="11" t="str">
        <f>IF(R28="×",1,"")</f>
        <v/>
      </c>
      <c r="AP28" s="11">
        <f>IF(F28="△",1,"")</f>
        <v>1</v>
      </c>
      <c r="AQ28" s="11">
        <f>IF(I28="△",1,"")</f>
        <v>1</v>
      </c>
      <c r="AR28" s="11">
        <f>IF(L28="△",1,"")</f>
        <v>1</v>
      </c>
      <c r="AS28" s="11" t="str">
        <f>IF(O28="△",1,"")</f>
        <v/>
      </c>
      <c r="AT28" s="11">
        <f>IF(R28="△",1,"")</f>
        <v>1</v>
      </c>
    </row>
    <row r="29" spans="1:59" s="11" customFormat="1" ht="26.25" customHeight="1" thickBot="1">
      <c r="B29" s="761" t="str">
        <f>予選記入用!R43</f>
        <v>Ｄ６位</v>
      </c>
      <c r="C29" s="762"/>
      <c r="D29" s="763"/>
      <c r="E29" s="444"/>
      <c r="F29" s="445" t="str">
        <f>IF(E29&gt;G29,"○",IF(E29&lt;G29,"×",IF(E29=G29,"△")))</f>
        <v>△</v>
      </c>
      <c r="G29" s="446"/>
      <c r="H29" s="447"/>
      <c r="I29" s="445" t="str">
        <f>IF(H29&gt;J29,"○",IF(H29&lt;J29,"×",IF(H29=J29,"△")))</f>
        <v>△</v>
      </c>
      <c r="J29" s="446"/>
      <c r="K29" s="447"/>
      <c r="L29" s="445" t="str">
        <f>IF(K29&gt;M29,"○",IF(K29&lt;M29,"×",IF(K29=M29,"△")))</f>
        <v>△</v>
      </c>
      <c r="M29" s="446"/>
      <c r="N29" s="447"/>
      <c r="O29" s="445" t="str">
        <f>IF(N29&gt;P29,"○",IF(N29&lt;P29,"×",IF(N29=P29,"△")))</f>
        <v>△</v>
      </c>
      <c r="P29" s="446"/>
      <c r="Q29" s="884"/>
      <c r="R29" s="885"/>
      <c r="S29" s="885"/>
      <c r="T29" s="770">
        <f>SUM(AF29:AJ29)</f>
        <v>0</v>
      </c>
      <c r="U29" s="771"/>
      <c r="V29" s="888">
        <f>SUM(AK29:AO29)</f>
        <v>0</v>
      </c>
      <c r="W29" s="889"/>
      <c r="X29" s="761">
        <f>K29+N29+E29+H29</f>
        <v>0</v>
      </c>
      <c r="Y29" s="765"/>
      <c r="Z29" s="764">
        <f>M29+P29+G29+J29</f>
        <v>0</v>
      </c>
      <c r="AA29" s="765"/>
      <c r="AB29" s="764">
        <f>X29-Z29</f>
        <v>0</v>
      </c>
      <c r="AC29" s="762"/>
      <c r="AD29" s="825">
        <f>RANK(T29,$V$25:$W$29,0)</f>
        <v>1</v>
      </c>
      <c r="AE29" s="826"/>
      <c r="AF29" s="11" t="str">
        <f>IF(F29="○",1,"")</f>
        <v/>
      </c>
      <c r="AG29" s="11" t="str">
        <f>IF(I29="○",1,"")</f>
        <v/>
      </c>
      <c r="AH29" s="11" t="str">
        <f>IF(L29="○",1,"")</f>
        <v/>
      </c>
      <c r="AI29" s="11" t="str">
        <f>IF(O29="○",1,"")</f>
        <v/>
      </c>
      <c r="AJ29" s="11" t="str">
        <f>IF(R29="○",1,"")</f>
        <v/>
      </c>
      <c r="AK29" s="11" t="str">
        <f>IF(F29="×",1,"")</f>
        <v/>
      </c>
      <c r="AL29" s="11" t="str">
        <f>IF(I29="×",1,"")</f>
        <v/>
      </c>
      <c r="AM29" s="11" t="str">
        <f>IF(L29="×",1,"")</f>
        <v/>
      </c>
      <c r="AN29" s="11" t="str">
        <f>IF(O29="×",1,"")</f>
        <v/>
      </c>
      <c r="AO29" s="11" t="str">
        <f>IF(R29="×",1,"")</f>
        <v/>
      </c>
      <c r="AP29" s="11">
        <f>IF(F29="△",1,"")</f>
        <v>1</v>
      </c>
      <c r="AQ29" s="11">
        <f>IF(I29="△",1,"")</f>
        <v>1</v>
      </c>
      <c r="AR29" s="11">
        <f>IF(L29="△",1,"")</f>
        <v>1</v>
      </c>
      <c r="AS29" s="11">
        <f>IF(O29="△",1,"")</f>
        <v>1</v>
      </c>
      <c r="AT29" s="11" t="str">
        <f>IF(R29="△",1,"")</f>
        <v/>
      </c>
    </row>
    <row r="30" spans="1:59" s="11" customFormat="1" ht="15.75" customHeight="1">
      <c r="B30" s="882" t="s">
        <v>476</v>
      </c>
      <c r="C30" s="882"/>
      <c r="D30" s="882"/>
      <c r="E30" s="882"/>
      <c r="F30" s="882"/>
      <c r="G30" s="882"/>
      <c r="H30" s="882"/>
      <c r="I30" s="882"/>
      <c r="J30" s="882"/>
      <c r="K30" s="882"/>
      <c r="L30" s="882"/>
      <c r="M30" s="882"/>
      <c r="N30" s="882"/>
      <c r="O30" s="882"/>
      <c r="P30" s="882"/>
      <c r="Q30" s="882"/>
      <c r="R30" s="882"/>
      <c r="S30" s="882"/>
      <c r="T30" s="882"/>
      <c r="U30" s="882"/>
      <c r="V30" s="882"/>
      <c r="W30" s="882"/>
      <c r="X30" s="882"/>
      <c r="Y30" s="882"/>
      <c r="Z30" s="882"/>
      <c r="AA30" s="882"/>
      <c r="AB30" s="882"/>
      <c r="AC30" s="883"/>
      <c r="AD30" s="883"/>
      <c r="AE30" s="883"/>
      <c r="AF30" s="159"/>
      <c r="AG30" s="159"/>
      <c r="AH30" s="159"/>
    </row>
    <row r="31" spans="1:59" ht="27.75" customHeight="1" thickBot="1">
      <c r="B31" s="56" t="s">
        <v>114</v>
      </c>
      <c r="C31" s="7"/>
      <c r="D31" s="7"/>
      <c r="E31" s="7"/>
      <c r="F31" s="6"/>
      <c r="G31" s="7"/>
      <c r="H31" s="7"/>
      <c r="I31" s="7"/>
      <c r="J31" s="8"/>
      <c r="BD31" s="57"/>
    </row>
    <row r="32" spans="1:59" ht="26.25" customHeight="1">
      <c r="B32" s="823" t="s">
        <v>37</v>
      </c>
      <c r="C32" s="824"/>
      <c r="D32" s="824"/>
      <c r="E32" s="824"/>
      <c r="F32" s="824"/>
      <c r="G32" s="824"/>
      <c r="H32" s="849"/>
      <c r="I32" s="812" t="s">
        <v>38</v>
      </c>
      <c r="J32" s="813"/>
      <c r="K32" s="814"/>
      <c r="L32" s="810"/>
      <c r="M32" s="811"/>
      <c r="N32" s="811"/>
      <c r="O32" s="811"/>
      <c r="P32" s="812" t="s">
        <v>39</v>
      </c>
      <c r="Q32" s="813"/>
      <c r="R32" s="814"/>
      <c r="S32" s="810"/>
      <c r="T32" s="811"/>
      <c r="U32" s="811"/>
      <c r="V32" s="811"/>
      <c r="W32" s="823" t="s">
        <v>40</v>
      </c>
      <c r="X32" s="824"/>
      <c r="Y32" s="824"/>
      <c r="Z32" s="821"/>
      <c r="AA32" s="821"/>
      <c r="AB32" s="821"/>
      <c r="AC32" s="822"/>
      <c r="AD32" s="23"/>
      <c r="AE32" s="23"/>
      <c r="AF32" s="23"/>
      <c r="AG32" s="23"/>
      <c r="AH32" s="23"/>
      <c r="AI32" s="4"/>
      <c r="BB32" s="39"/>
      <c r="BC32" s="39"/>
      <c r="BD32" s="39"/>
      <c r="BG32" s="57"/>
    </row>
    <row r="33" spans="2:56" ht="26.25" customHeight="1">
      <c r="B33" s="808" t="s">
        <v>118</v>
      </c>
      <c r="C33" s="809"/>
      <c r="D33" s="809"/>
      <c r="E33" s="809"/>
      <c r="F33" s="809"/>
      <c r="G33" s="809"/>
      <c r="H33" s="843"/>
      <c r="I33" s="844" t="s">
        <v>117</v>
      </c>
      <c r="J33" s="845"/>
      <c r="K33" s="846"/>
      <c r="L33" s="854"/>
      <c r="M33" s="855"/>
      <c r="N33" s="855"/>
      <c r="O33" s="855"/>
      <c r="P33" s="844" t="s">
        <v>116</v>
      </c>
      <c r="Q33" s="845"/>
      <c r="R33" s="846"/>
      <c r="S33" s="854"/>
      <c r="T33" s="855"/>
      <c r="U33" s="855"/>
      <c r="V33" s="855"/>
      <c r="W33" s="808" t="s">
        <v>115</v>
      </c>
      <c r="X33" s="809"/>
      <c r="Y33" s="809"/>
      <c r="Z33" s="806"/>
      <c r="AA33" s="806"/>
      <c r="AB33" s="806"/>
      <c r="AC33" s="807"/>
      <c r="AD33" s="23"/>
      <c r="AE33" s="23"/>
      <c r="AF33" s="23"/>
      <c r="AG33" s="23"/>
      <c r="AH33" s="23"/>
      <c r="AI33" s="4"/>
      <c r="BB33" s="39"/>
      <c r="BC33" s="39"/>
      <c r="BD33" s="39"/>
    </row>
    <row r="34" spans="2:56" ht="25.5" customHeight="1">
      <c r="B34" s="808" t="s">
        <v>119</v>
      </c>
      <c r="C34" s="809"/>
      <c r="D34" s="809"/>
      <c r="E34" s="809"/>
      <c r="F34" s="809"/>
      <c r="G34" s="809"/>
      <c r="H34" s="843"/>
      <c r="I34" s="844" t="s">
        <v>120</v>
      </c>
      <c r="J34" s="845"/>
      <c r="K34" s="846"/>
      <c r="L34" s="854"/>
      <c r="M34" s="855"/>
      <c r="N34" s="855"/>
      <c r="O34" s="855"/>
      <c r="P34" s="844" t="s">
        <v>121</v>
      </c>
      <c r="Q34" s="845"/>
      <c r="R34" s="846"/>
      <c r="S34" s="854"/>
      <c r="T34" s="855"/>
      <c r="U34" s="855"/>
      <c r="V34" s="855"/>
      <c r="W34" s="808" t="s">
        <v>122</v>
      </c>
      <c r="X34" s="809"/>
      <c r="Y34" s="809"/>
      <c r="Z34" s="806"/>
      <c r="AA34" s="806"/>
      <c r="AB34" s="806"/>
      <c r="AC34" s="807"/>
      <c r="AD34" s="23"/>
      <c r="AE34" s="23"/>
      <c r="AF34" s="23"/>
      <c r="AG34" s="23"/>
      <c r="AH34" s="23"/>
      <c r="AI34" s="4"/>
      <c r="BB34" s="39"/>
      <c r="BC34" s="39"/>
      <c r="BD34" s="39"/>
    </row>
    <row r="35" spans="2:56" ht="26.25" customHeight="1">
      <c r="B35" s="808" t="s">
        <v>126</v>
      </c>
      <c r="C35" s="809"/>
      <c r="D35" s="809"/>
      <c r="E35" s="809"/>
      <c r="F35" s="809"/>
      <c r="G35" s="809"/>
      <c r="H35" s="843"/>
      <c r="I35" s="844" t="s">
        <v>125</v>
      </c>
      <c r="J35" s="845"/>
      <c r="K35" s="846"/>
      <c r="L35" s="856"/>
      <c r="M35" s="856"/>
      <c r="N35" s="856"/>
      <c r="O35" s="854"/>
      <c r="P35" s="844" t="s">
        <v>124</v>
      </c>
      <c r="Q35" s="845"/>
      <c r="R35" s="846"/>
      <c r="S35" s="854"/>
      <c r="T35" s="855"/>
      <c r="U35" s="855"/>
      <c r="V35" s="855"/>
      <c r="W35" s="808" t="s">
        <v>123</v>
      </c>
      <c r="X35" s="809"/>
      <c r="Y35" s="809"/>
      <c r="Z35" s="806"/>
      <c r="AA35" s="806"/>
      <c r="AB35" s="806"/>
      <c r="AC35" s="807"/>
      <c r="AG35" s="4"/>
      <c r="AH35" s="4"/>
      <c r="AI35" s="4"/>
      <c r="BB35" s="39"/>
      <c r="BC35" s="39"/>
      <c r="BD35" s="39"/>
    </row>
    <row r="36" spans="2:56" ht="26.25" customHeight="1" thickBot="1">
      <c r="B36" s="802" t="s">
        <v>127</v>
      </c>
      <c r="C36" s="803"/>
      <c r="D36" s="803"/>
      <c r="E36" s="803"/>
      <c r="F36" s="803"/>
      <c r="G36" s="803"/>
      <c r="H36" s="850"/>
      <c r="I36" s="799" t="s">
        <v>128</v>
      </c>
      <c r="J36" s="800"/>
      <c r="K36" s="801"/>
      <c r="L36" s="851"/>
      <c r="M36" s="851"/>
      <c r="N36" s="851"/>
      <c r="O36" s="852"/>
      <c r="P36" s="799" t="s">
        <v>129</v>
      </c>
      <c r="Q36" s="800"/>
      <c r="R36" s="801"/>
      <c r="S36" s="852"/>
      <c r="T36" s="853"/>
      <c r="U36" s="853"/>
      <c r="V36" s="853"/>
      <c r="W36" s="808" t="s">
        <v>130</v>
      </c>
      <c r="X36" s="809"/>
      <c r="Y36" s="809"/>
      <c r="Z36" s="806"/>
      <c r="AA36" s="806"/>
      <c r="AB36" s="806"/>
      <c r="AC36" s="807"/>
      <c r="AG36" s="4"/>
      <c r="AH36" s="4"/>
      <c r="AI36" s="4"/>
      <c r="BB36" s="39"/>
      <c r="BC36" s="39"/>
      <c r="BD36" s="39"/>
    </row>
    <row r="37" spans="2:56" ht="30" customHeight="1" thickBot="1">
      <c r="B37" s="230"/>
      <c r="C37" s="230"/>
      <c r="D37" s="230"/>
      <c r="E37" s="230"/>
      <c r="F37" s="230"/>
      <c r="G37" s="230"/>
      <c r="H37" s="230"/>
      <c r="I37" s="230"/>
      <c r="J37" s="230"/>
      <c r="K37" s="230"/>
      <c r="L37" s="230"/>
      <c r="M37" s="230"/>
      <c r="N37" s="230"/>
      <c r="O37" s="230"/>
      <c r="P37" s="797"/>
      <c r="Q37" s="797"/>
      <c r="R37" s="797"/>
      <c r="S37" s="798"/>
      <c r="T37" s="798"/>
      <c r="U37" s="798"/>
      <c r="V37" s="798"/>
      <c r="W37" s="802" t="s">
        <v>160</v>
      </c>
      <c r="X37" s="803"/>
      <c r="Y37" s="803"/>
      <c r="Z37" s="804"/>
      <c r="AA37" s="804"/>
      <c r="AB37" s="804"/>
      <c r="AC37" s="805"/>
    </row>
  </sheetData>
  <mergeCells count="224">
    <mergeCell ref="A17:A18"/>
    <mergeCell ref="V25:W25"/>
    <mergeCell ref="V26:W26"/>
    <mergeCell ref="A5:A6"/>
    <mergeCell ref="A7:A8"/>
    <mergeCell ref="A9:A10"/>
    <mergeCell ref="A11:A12"/>
    <mergeCell ref="A13:A14"/>
    <mergeCell ref="A15:A16"/>
    <mergeCell ref="K24:M24"/>
    <mergeCell ref="W7:X7"/>
    <mergeCell ref="F6:I6"/>
    <mergeCell ref="L6:O6"/>
    <mergeCell ref="B5:E5"/>
    <mergeCell ref="F7:I7"/>
    <mergeCell ref="F5:I5"/>
    <mergeCell ref="L7:O7"/>
    <mergeCell ref="J7:K7"/>
    <mergeCell ref="F21:AE21"/>
    <mergeCell ref="Y16:AB16"/>
    <mergeCell ref="L18:O18"/>
    <mergeCell ref="L17:O17"/>
    <mergeCell ref="AC18:AE18"/>
    <mergeCell ref="S17:V17"/>
    <mergeCell ref="AF1:AJ1"/>
    <mergeCell ref="S15:V15"/>
    <mergeCell ref="Y7:AB7"/>
    <mergeCell ref="S1:W1"/>
    <mergeCell ref="S12:V12"/>
    <mergeCell ref="M1:Q1"/>
    <mergeCell ref="AC8:AE8"/>
    <mergeCell ref="F4:O4"/>
    <mergeCell ref="B30:AE30"/>
    <mergeCell ref="N28:P28"/>
    <mergeCell ref="Q29:S29"/>
    <mergeCell ref="X26:Y26"/>
    <mergeCell ref="B26:D26"/>
    <mergeCell ref="B27:D27"/>
    <mergeCell ref="K27:M27"/>
    <mergeCell ref="V28:W28"/>
    <mergeCell ref="V29:W29"/>
    <mergeCell ref="X28:Y28"/>
    <mergeCell ref="T24:U24"/>
    <mergeCell ref="T25:U25"/>
    <mergeCell ref="T26:U26"/>
    <mergeCell ref="T27:U27"/>
    <mergeCell ref="V24:W24"/>
    <mergeCell ref="V27:W27"/>
    <mergeCell ref="Y10:AB10"/>
    <mergeCell ref="F9:I9"/>
    <mergeCell ref="Y1:AC1"/>
    <mergeCell ref="B9:E9"/>
    <mergeCell ref="F10:I10"/>
    <mergeCell ref="P7:R7"/>
    <mergeCell ref="J5:K5"/>
    <mergeCell ref="S8:V8"/>
    <mergeCell ref="P4:R4"/>
    <mergeCell ref="S4:AB4"/>
    <mergeCell ref="Y8:AB8"/>
    <mergeCell ref="B10:E10"/>
    <mergeCell ref="J9:K9"/>
    <mergeCell ref="B6:E6"/>
    <mergeCell ref="B8:E8"/>
    <mergeCell ref="F8:I8"/>
    <mergeCell ref="S9:V9"/>
    <mergeCell ref="B7:E7"/>
    <mergeCell ref="AC4:AE4"/>
    <mergeCell ref="AC7:AE7"/>
    <mergeCell ref="P5:R6"/>
    <mergeCell ref="L5:O5"/>
    <mergeCell ref="AC5:AE6"/>
    <mergeCell ref="W9:X9"/>
    <mergeCell ref="B4:E4"/>
    <mergeCell ref="S7:V7"/>
    <mergeCell ref="I36:K36"/>
    <mergeCell ref="B36:D36"/>
    <mergeCell ref="E32:H32"/>
    <mergeCell ref="E33:H33"/>
    <mergeCell ref="B34:D34"/>
    <mergeCell ref="B32:D32"/>
    <mergeCell ref="E36:H36"/>
    <mergeCell ref="S16:V16"/>
    <mergeCell ref="L36:O36"/>
    <mergeCell ref="S36:V36"/>
    <mergeCell ref="S33:V33"/>
    <mergeCell ref="S34:V34"/>
    <mergeCell ref="S35:V35"/>
    <mergeCell ref="L33:O33"/>
    <mergeCell ref="L35:O35"/>
    <mergeCell ref="L34:O34"/>
    <mergeCell ref="F19:AE19"/>
    <mergeCell ref="E24:G24"/>
    <mergeCell ref="H24:J24"/>
    <mergeCell ref="AD24:AE24"/>
    <mergeCell ref="AD25:AE25"/>
    <mergeCell ref="AD28:AE28"/>
    <mergeCell ref="B33:D33"/>
    <mergeCell ref="E34:H34"/>
    <mergeCell ref="E35:H35"/>
    <mergeCell ref="B35:D35"/>
    <mergeCell ref="P33:R33"/>
    <mergeCell ref="P34:R34"/>
    <mergeCell ref="P35:R35"/>
    <mergeCell ref="I33:K33"/>
    <mergeCell ref="I34:K34"/>
    <mergeCell ref="I35:K35"/>
    <mergeCell ref="B11:E11"/>
    <mergeCell ref="B16:E16"/>
    <mergeCell ref="AC9:AE10"/>
    <mergeCell ref="Y9:AB9"/>
    <mergeCell ref="B21:E21"/>
    <mergeCell ref="B18:E18"/>
    <mergeCell ref="B20:E20"/>
    <mergeCell ref="AC16:AE16"/>
    <mergeCell ref="P17:R17"/>
    <mergeCell ref="F16:I16"/>
    <mergeCell ref="B12:E12"/>
    <mergeCell ref="AC15:AE15"/>
    <mergeCell ref="J17:K17"/>
    <mergeCell ref="F17:I17"/>
    <mergeCell ref="B15:E15"/>
    <mergeCell ref="F15:I15"/>
    <mergeCell ref="J15:K15"/>
    <mergeCell ref="B19:E19"/>
    <mergeCell ref="B14:E14"/>
    <mergeCell ref="AC17:AE17"/>
    <mergeCell ref="Y11:AB11"/>
    <mergeCell ref="W11:X11"/>
    <mergeCell ref="Y12:AB12"/>
    <mergeCell ref="S11:V11"/>
    <mergeCell ref="B17:E17"/>
    <mergeCell ref="Y15:AB15"/>
    <mergeCell ref="B13:E13"/>
    <mergeCell ref="W13:X13"/>
    <mergeCell ref="P16:R16"/>
    <mergeCell ref="L16:O16"/>
    <mergeCell ref="Y17:AB17"/>
    <mergeCell ref="L15:O15"/>
    <mergeCell ref="F13:I13"/>
    <mergeCell ref="F14:I14"/>
    <mergeCell ref="W17:X17"/>
    <mergeCell ref="F12:I12"/>
    <mergeCell ref="J13:K13"/>
    <mergeCell ref="J11:K11"/>
    <mergeCell ref="F11:I11"/>
    <mergeCell ref="L32:O32"/>
    <mergeCell ref="S32:V32"/>
    <mergeCell ref="P32:R32"/>
    <mergeCell ref="Y13:AB13"/>
    <mergeCell ref="Y14:AB14"/>
    <mergeCell ref="F20:AE20"/>
    <mergeCell ref="Y18:AB18"/>
    <mergeCell ref="F18:I18"/>
    <mergeCell ref="S18:V18"/>
    <mergeCell ref="S13:V13"/>
    <mergeCell ref="I32:K32"/>
    <mergeCell ref="Z32:AC32"/>
    <mergeCell ref="W32:Y32"/>
    <mergeCell ref="AB29:AC29"/>
    <mergeCell ref="AC11:AE12"/>
    <mergeCell ref="AC13:AE13"/>
    <mergeCell ref="AD29:AE29"/>
    <mergeCell ref="X29:Y29"/>
    <mergeCell ref="P13:R13"/>
    <mergeCell ref="AD26:AE26"/>
    <mergeCell ref="P37:R37"/>
    <mergeCell ref="S37:V37"/>
    <mergeCell ref="P18:R18"/>
    <mergeCell ref="AC14:AE14"/>
    <mergeCell ref="W15:X15"/>
    <mergeCell ref="S14:V14"/>
    <mergeCell ref="P15:R15"/>
    <mergeCell ref="P36:R36"/>
    <mergeCell ref="W37:Y37"/>
    <mergeCell ref="Z37:AC37"/>
    <mergeCell ref="Z35:AC35"/>
    <mergeCell ref="W36:Y36"/>
    <mergeCell ref="Z34:AC34"/>
    <mergeCell ref="Z33:AC33"/>
    <mergeCell ref="Z36:AC36"/>
    <mergeCell ref="W33:Y33"/>
    <mergeCell ref="W34:Y34"/>
    <mergeCell ref="W35:Y35"/>
    <mergeCell ref="Z24:AA24"/>
    <mergeCell ref="Z25:AA25"/>
    <mergeCell ref="Z26:AA26"/>
    <mergeCell ref="Z27:AA27"/>
    <mergeCell ref="P14:R14"/>
    <mergeCell ref="AD27:AE27"/>
    <mergeCell ref="L8:O8"/>
    <mergeCell ref="P11:R12"/>
    <mergeCell ref="S10:V10"/>
    <mergeCell ref="L14:O14"/>
    <mergeCell ref="P8:R8"/>
    <mergeCell ref="P9:R10"/>
    <mergeCell ref="L9:O9"/>
    <mergeCell ref="L13:O13"/>
    <mergeCell ref="L10:O10"/>
    <mergeCell ref="L12:O12"/>
    <mergeCell ref="L11:O11"/>
    <mergeCell ref="S2:AB2"/>
    <mergeCell ref="P2:R2"/>
    <mergeCell ref="AC2:AE2"/>
    <mergeCell ref="S5:AB6"/>
    <mergeCell ref="B29:D29"/>
    <mergeCell ref="Z29:AA29"/>
    <mergeCell ref="X27:Y27"/>
    <mergeCell ref="AB27:AC27"/>
    <mergeCell ref="AB28:AC28"/>
    <mergeCell ref="B28:D28"/>
    <mergeCell ref="T28:U28"/>
    <mergeCell ref="T29:U29"/>
    <mergeCell ref="B24:D24"/>
    <mergeCell ref="B25:D25"/>
    <mergeCell ref="X25:Y25"/>
    <mergeCell ref="E25:G25"/>
    <mergeCell ref="H26:J26"/>
    <mergeCell ref="N24:P24"/>
    <mergeCell ref="Q24:S24"/>
    <mergeCell ref="X24:Y24"/>
    <mergeCell ref="AB24:AC24"/>
    <mergeCell ref="AB25:AC25"/>
    <mergeCell ref="AB26:AC26"/>
    <mergeCell ref="Z28:AA28"/>
  </mergeCells>
  <phoneticPr fontId="2"/>
  <pageMargins left="0.45" right="0.24" top="0.36" bottom="0.53" header="0.39" footer="0.31"/>
  <pageSetup paperSize="9" scale="98" orientation="portrait" r:id="rId1"/>
  <headerFooter alignWithMargins="0"/>
</worksheet>
</file>

<file path=xl/worksheets/sheet12.xml><?xml version="1.0" encoding="utf-8"?>
<worksheet xmlns="http://schemas.openxmlformats.org/spreadsheetml/2006/main" xmlns:r="http://schemas.openxmlformats.org/officeDocument/2006/relationships">
  <sheetPr>
    <tabColor rgb="FFFF0066"/>
  </sheetPr>
  <dimension ref="A1:L48"/>
  <sheetViews>
    <sheetView view="pageBreakPreview" zoomScale="60" zoomScaleNormal="70" workbookViewId="0">
      <selection activeCell="B11" sqref="B11:B12"/>
    </sheetView>
  </sheetViews>
  <sheetFormatPr defaultRowHeight="13.5"/>
  <cols>
    <col min="1" max="1" width="6.875" style="11" customWidth="1"/>
    <col min="2" max="2" width="18.5" style="11" customWidth="1"/>
    <col min="3" max="3" width="6.25" style="11" customWidth="1"/>
    <col min="4" max="4" width="10.25" style="11" customWidth="1"/>
    <col min="5" max="5" width="18.5" style="11" customWidth="1"/>
    <col min="6" max="6" width="10.25" style="11" customWidth="1"/>
    <col min="7" max="7" width="18.5" style="11" customWidth="1"/>
    <col min="8" max="16384" width="9" style="11"/>
  </cols>
  <sheetData>
    <row r="1" spans="1:12" ht="36.75" customHeight="1">
      <c r="A1" s="906" t="s">
        <v>349</v>
      </c>
      <c r="B1" s="906"/>
      <c r="C1" s="906"/>
      <c r="D1" s="906"/>
      <c r="E1" s="906"/>
      <c r="F1" s="906"/>
      <c r="G1" s="906"/>
    </row>
    <row r="2" spans="1:12" ht="13.5" customHeight="1">
      <c r="A2" s="30" t="s">
        <v>343</v>
      </c>
      <c r="B2" s="907" t="s">
        <v>344</v>
      </c>
      <c r="C2" s="907"/>
      <c r="D2" s="899" t="s">
        <v>345</v>
      </c>
      <c r="E2" s="899"/>
      <c r="F2" s="899"/>
      <c r="G2" s="899"/>
    </row>
    <row r="3" spans="1:12" ht="10.5" customHeight="1">
      <c r="A3" s="899" t="s">
        <v>346</v>
      </c>
      <c r="B3" s="675"/>
      <c r="C3" s="688" t="s">
        <v>353</v>
      </c>
      <c r="D3" s="908" t="s">
        <v>352</v>
      </c>
      <c r="E3" s="98"/>
      <c r="F3" s="675" t="s">
        <v>350</v>
      </c>
      <c r="G3" s="98"/>
      <c r="H3" s="898" t="s">
        <v>469</v>
      </c>
      <c r="I3" s="683"/>
      <c r="J3" s="683"/>
      <c r="K3" s="683"/>
      <c r="L3" s="683"/>
    </row>
    <row r="4" spans="1:12" ht="21.75" customHeight="1">
      <c r="A4" s="901"/>
      <c r="B4" s="702"/>
      <c r="C4" s="730"/>
      <c r="D4" s="909"/>
      <c r="E4" s="136"/>
      <c r="F4" s="637"/>
      <c r="G4" s="136"/>
      <c r="H4" s="898"/>
      <c r="I4" s="683"/>
      <c r="J4" s="683"/>
      <c r="K4" s="683"/>
      <c r="L4" s="683"/>
    </row>
    <row r="5" spans="1:12" ht="10.5" customHeight="1">
      <c r="A5" s="901"/>
      <c r="B5" s="702"/>
      <c r="C5" s="730"/>
      <c r="D5" s="702" t="s">
        <v>347</v>
      </c>
      <c r="E5" s="136"/>
      <c r="F5" s="902"/>
      <c r="G5" s="903"/>
    </row>
    <row r="6" spans="1:12" ht="21.75" customHeight="1">
      <c r="A6" s="900"/>
      <c r="B6" s="637"/>
      <c r="C6" s="641"/>
      <c r="D6" s="637"/>
      <c r="E6" s="137"/>
      <c r="F6" s="910"/>
      <c r="G6" s="911"/>
    </row>
    <row r="7" spans="1:12" ht="10.5" customHeight="1">
      <c r="A7" s="899" t="s">
        <v>470</v>
      </c>
      <c r="B7" s="675"/>
      <c r="C7" s="688" t="s">
        <v>471</v>
      </c>
      <c r="D7" s="675" t="s">
        <v>475</v>
      </c>
      <c r="E7" s="98"/>
      <c r="F7" s="675" t="s">
        <v>350</v>
      </c>
      <c r="G7" s="98"/>
    </row>
    <row r="8" spans="1:12" ht="21.75" customHeight="1">
      <c r="A8" s="901"/>
      <c r="B8" s="702"/>
      <c r="C8" s="730"/>
      <c r="D8" s="702"/>
      <c r="E8" s="136"/>
      <c r="F8" s="637"/>
      <c r="G8" s="136"/>
    </row>
    <row r="9" spans="1:12" ht="10.5" customHeight="1">
      <c r="A9" s="901"/>
      <c r="B9" s="702"/>
      <c r="C9" s="730"/>
      <c r="D9" s="702" t="s">
        <v>347</v>
      </c>
      <c r="E9" s="136"/>
      <c r="F9" s="902"/>
      <c r="G9" s="903"/>
    </row>
    <row r="10" spans="1:12" ht="21.75" customHeight="1">
      <c r="A10" s="900"/>
      <c r="B10" s="637"/>
      <c r="C10" s="641"/>
      <c r="D10" s="702"/>
      <c r="E10" s="136"/>
      <c r="F10" s="904"/>
      <c r="G10" s="905"/>
    </row>
    <row r="11" spans="1:12" ht="10.5" customHeight="1">
      <c r="A11" s="899" t="s">
        <v>348</v>
      </c>
      <c r="B11" s="675"/>
      <c r="C11" s="688" t="s">
        <v>471</v>
      </c>
      <c r="D11" s="675" t="s">
        <v>472</v>
      </c>
      <c r="E11" s="102"/>
      <c r="F11" s="675" t="s">
        <v>351</v>
      </c>
      <c r="G11" s="98"/>
    </row>
    <row r="12" spans="1:12" ht="21.75" customHeight="1">
      <c r="A12" s="900"/>
      <c r="B12" s="637"/>
      <c r="C12" s="641"/>
      <c r="D12" s="637"/>
      <c r="E12" s="137"/>
      <c r="F12" s="637"/>
      <c r="G12" s="137"/>
    </row>
    <row r="13" spans="1:12" ht="10.5" customHeight="1">
      <c r="A13" s="899" t="s">
        <v>473</v>
      </c>
      <c r="B13" s="675"/>
      <c r="C13" s="688" t="s">
        <v>471</v>
      </c>
      <c r="D13" s="675" t="s">
        <v>472</v>
      </c>
      <c r="E13" s="102"/>
      <c r="F13" s="675" t="s">
        <v>351</v>
      </c>
      <c r="G13" s="98"/>
    </row>
    <row r="14" spans="1:12" ht="21.75" customHeight="1">
      <c r="A14" s="900"/>
      <c r="B14" s="637"/>
      <c r="C14" s="641"/>
      <c r="D14" s="637"/>
      <c r="E14" s="137"/>
      <c r="F14" s="637"/>
      <c r="G14" s="137"/>
    </row>
    <row r="15" spans="1:12" ht="10.5" customHeight="1">
      <c r="A15" s="899" t="s">
        <v>453</v>
      </c>
      <c r="B15" s="675"/>
      <c r="C15" s="688" t="s">
        <v>471</v>
      </c>
      <c r="D15" s="675" t="s">
        <v>472</v>
      </c>
      <c r="E15" s="102"/>
      <c r="F15" s="675" t="s">
        <v>351</v>
      </c>
      <c r="G15" s="98"/>
    </row>
    <row r="16" spans="1:12" ht="21.75" customHeight="1">
      <c r="A16" s="900"/>
      <c r="B16" s="637"/>
      <c r="C16" s="641"/>
      <c r="D16" s="637"/>
      <c r="E16" s="137"/>
      <c r="F16" s="637"/>
      <c r="G16" s="137"/>
    </row>
    <row r="17" spans="1:7" ht="10.5" customHeight="1">
      <c r="A17" s="899" t="s">
        <v>454</v>
      </c>
      <c r="B17" s="675"/>
      <c r="C17" s="688" t="s">
        <v>471</v>
      </c>
      <c r="D17" s="675" t="s">
        <v>472</v>
      </c>
      <c r="E17" s="102"/>
      <c r="F17" s="675" t="s">
        <v>351</v>
      </c>
      <c r="G17" s="98"/>
    </row>
    <row r="18" spans="1:7" ht="21.75" customHeight="1">
      <c r="A18" s="900"/>
      <c r="B18" s="637"/>
      <c r="C18" s="641"/>
      <c r="D18" s="637"/>
      <c r="E18" s="137"/>
      <c r="F18" s="637"/>
      <c r="G18" s="137"/>
    </row>
    <row r="19" spans="1:7" ht="10.5" customHeight="1">
      <c r="A19" s="899" t="s">
        <v>455</v>
      </c>
      <c r="B19" s="675"/>
      <c r="C19" s="688" t="s">
        <v>471</v>
      </c>
      <c r="D19" s="675" t="s">
        <v>472</v>
      </c>
      <c r="E19" s="102"/>
      <c r="F19" s="675" t="s">
        <v>351</v>
      </c>
      <c r="G19" s="98"/>
    </row>
    <row r="20" spans="1:7" ht="21.75" customHeight="1">
      <c r="A20" s="900"/>
      <c r="B20" s="637"/>
      <c r="C20" s="641"/>
      <c r="D20" s="637"/>
      <c r="E20" s="137"/>
      <c r="F20" s="637"/>
      <c r="G20" s="137"/>
    </row>
    <row r="21" spans="1:7" ht="10.5" customHeight="1">
      <c r="A21" s="899" t="s">
        <v>456</v>
      </c>
      <c r="B21" s="675"/>
      <c r="C21" s="688" t="s">
        <v>471</v>
      </c>
      <c r="D21" s="675" t="s">
        <v>472</v>
      </c>
      <c r="E21" s="102"/>
      <c r="F21" s="675" t="s">
        <v>351</v>
      </c>
      <c r="G21" s="98"/>
    </row>
    <row r="22" spans="1:7" ht="21.75" customHeight="1">
      <c r="A22" s="900"/>
      <c r="B22" s="637"/>
      <c r="C22" s="641"/>
      <c r="D22" s="637"/>
      <c r="E22" s="137"/>
      <c r="F22" s="637"/>
      <c r="G22" s="137"/>
    </row>
    <row r="23" spans="1:7" ht="10.5" customHeight="1">
      <c r="A23" s="899" t="s">
        <v>457</v>
      </c>
      <c r="B23" s="675"/>
      <c r="C23" s="688" t="s">
        <v>471</v>
      </c>
      <c r="D23" s="675" t="s">
        <v>472</v>
      </c>
      <c r="E23" s="102"/>
      <c r="F23" s="675" t="s">
        <v>351</v>
      </c>
      <c r="G23" s="98"/>
    </row>
    <row r="24" spans="1:7" ht="21.75" customHeight="1">
      <c r="A24" s="900"/>
      <c r="B24" s="637"/>
      <c r="C24" s="641"/>
      <c r="D24" s="637"/>
      <c r="E24" s="137"/>
      <c r="F24" s="637"/>
      <c r="G24" s="137"/>
    </row>
    <row r="25" spans="1:7" ht="10.5" customHeight="1">
      <c r="A25" s="899" t="s">
        <v>458</v>
      </c>
      <c r="B25" s="675"/>
      <c r="C25" s="688" t="s">
        <v>471</v>
      </c>
      <c r="D25" s="675" t="s">
        <v>472</v>
      </c>
      <c r="E25" s="102"/>
      <c r="F25" s="675" t="s">
        <v>351</v>
      </c>
      <c r="G25" s="98"/>
    </row>
    <row r="26" spans="1:7" ht="21.75" customHeight="1">
      <c r="A26" s="900"/>
      <c r="B26" s="637"/>
      <c r="C26" s="641"/>
      <c r="D26" s="637"/>
      <c r="E26" s="137"/>
      <c r="F26" s="637"/>
      <c r="G26" s="137"/>
    </row>
    <row r="27" spans="1:7" ht="10.5" customHeight="1">
      <c r="A27" s="899" t="s">
        <v>474</v>
      </c>
      <c r="B27" s="675"/>
      <c r="C27" s="688" t="s">
        <v>471</v>
      </c>
      <c r="D27" s="675" t="s">
        <v>472</v>
      </c>
      <c r="E27" s="102"/>
      <c r="F27" s="675" t="s">
        <v>351</v>
      </c>
      <c r="G27" s="98"/>
    </row>
    <row r="28" spans="1:7" ht="21.75" customHeight="1">
      <c r="A28" s="900"/>
      <c r="B28" s="637"/>
      <c r="C28" s="641"/>
      <c r="D28" s="637"/>
      <c r="E28" s="137"/>
      <c r="F28" s="637"/>
      <c r="G28" s="137"/>
    </row>
    <row r="29" spans="1:7" ht="10.5" customHeight="1">
      <c r="A29" s="899" t="s">
        <v>459</v>
      </c>
      <c r="B29" s="675"/>
      <c r="C29" s="688" t="s">
        <v>471</v>
      </c>
      <c r="D29" s="675" t="s">
        <v>472</v>
      </c>
      <c r="E29" s="102"/>
      <c r="F29" s="675" t="s">
        <v>351</v>
      </c>
      <c r="G29" s="98"/>
    </row>
    <row r="30" spans="1:7" ht="21.75" customHeight="1">
      <c r="A30" s="900"/>
      <c r="B30" s="637"/>
      <c r="C30" s="641"/>
      <c r="D30" s="637"/>
      <c r="E30" s="137"/>
      <c r="F30" s="637"/>
      <c r="G30" s="137"/>
    </row>
    <row r="31" spans="1:7" ht="10.5" customHeight="1">
      <c r="A31" s="899" t="s">
        <v>460</v>
      </c>
      <c r="B31" s="675"/>
      <c r="C31" s="688" t="s">
        <v>471</v>
      </c>
      <c r="D31" s="675" t="s">
        <v>472</v>
      </c>
      <c r="E31" s="102"/>
      <c r="F31" s="675" t="s">
        <v>351</v>
      </c>
      <c r="G31" s="98"/>
    </row>
    <row r="32" spans="1:7" ht="21.75" customHeight="1">
      <c r="A32" s="900"/>
      <c r="B32" s="637"/>
      <c r="C32" s="641"/>
      <c r="D32" s="637"/>
      <c r="E32" s="137"/>
      <c r="F32" s="637"/>
      <c r="G32" s="137"/>
    </row>
    <row r="33" spans="1:7" ht="10.5" customHeight="1">
      <c r="A33" s="899" t="s">
        <v>461</v>
      </c>
      <c r="B33" s="675"/>
      <c r="C33" s="688" t="s">
        <v>471</v>
      </c>
      <c r="D33" s="675" t="s">
        <v>472</v>
      </c>
      <c r="E33" s="102"/>
      <c r="F33" s="675" t="s">
        <v>351</v>
      </c>
      <c r="G33" s="98"/>
    </row>
    <row r="34" spans="1:7" ht="21.75" customHeight="1">
      <c r="A34" s="900"/>
      <c r="B34" s="637"/>
      <c r="C34" s="641"/>
      <c r="D34" s="637"/>
      <c r="E34" s="137"/>
      <c r="F34" s="637"/>
      <c r="G34" s="137"/>
    </row>
    <row r="35" spans="1:7" ht="10.5" customHeight="1">
      <c r="A35" s="899" t="s">
        <v>462</v>
      </c>
      <c r="B35" s="675"/>
      <c r="C35" s="688" t="s">
        <v>471</v>
      </c>
      <c r="D35" s="675" t="s">
        <v>472</v>
      </c>
      <c r="E35" s="102"/>
      <c r="F35" s="675" t="s">
        <v>351</v>
      </c>
      <c r="G35" s="98"/>
    </row>
    <row r="36" spans="1:7" ht="21.75" customHeight="1">
      <c r="A36" s="900"/>
      <c r="B36" s="637"/>
      <c r="C36" s="641"/>
      <c r="D36" s="637"/>
      <c r="E36" s="137"/>
      <c r="F36" s="637"/>
      <c r="G36" s="137"/>
    </row>
    <row r="37" spans="1:7" ht="10.5" customHeight="1">
      <c r="A37" s="899" t="s">
        <v>463</v>
      </c>
      <c r="B37" s="675"/>
      <c r="C37" s="688" t="s">
        <v>471</v>
      </c>
      <c r="D37" s="675" t="s">
        <v>472</v>
      </c>
      <c r="E37" s="102"/>
      <c r="F37" s="675" t="s">
        <v>351</v>
      </c>
      <c r="G37" s="98"/>
    </row>
    <row r="38" spans="1:7" ht="21.75" customHeight="1">
      <c r="A38" s="900"/>
      <c r="B38" s="637"/>
      <c r="C38" s="641"/>
      <c r="D38" s="637"/>
      <c r="E38" s="137"/>
      <c r="F38" s="637"/>
      <c r="G38" s="137"/>
    </row>
    <row r="39" spans="1:7" ht="10.5" customHeight="1">
      <c r="A39" s="899" t="s">
        <v>464</v>
      </c>
      <c r="B39" s="675"/>
      <c r="C39" s="688" t="s">
        <v>471</v>
      </c>
      <c r="D39" s="675" t="s">
        <v>472</v>
      </c>
      <c r="E39" s="102"/>
      <c r="F39" s="675" t="s">
        <v>351</v>
      </c>
      <c r="G39" s="98"/>
    </row>
    <row r="40" spans="1:7" ht="21.75" customHeight="1">
      <c r="A40" s="900"/>
      <c r="B40" s="637"/>
      <c r="C40" s="641"/>
      <c r="D40" s="637"/>
      <c r="E40" s="137"/>
      <c r="F40" s="637"/>
      <c r="G40" s="137"/>
    </row>
    <row r="41" spans="1:7" ht="10.5" customHeight="1">
      <c r="A41" s="899" t="s">
        <v>465</v>
      </c>
      <c r="B41" s="675"/>
      <c r="C41" s="688" t="s">
        <v>471</v>
      </c>
      <c r="D41" s="675" t="s">
        <v>472</v>
      </c>
      <c r="E41" s="102"/>
      <c r="F41" s="675" t="s">
        <v>351</v>
      </c>
      <c r="G41" s="98"/>
    </row>
    <row r="42" spans="1:7" ht="21.75" customHeight="1">
      <c r="A42" s="900"/>
      <c r="B42" s="637"/>
      <c r="C42" s="641"/>
      <c r="D42" s="637"/>
      <c r="E42" s="137"/>
      <c r="F42" s="637"/>
      <c r="G42" s="137"/>
    </row>
    <row r="43" spans="1:7" ht="10.5" customHeight="1">
      <c r="A43" s="899" t="s">
        <v>466</v>
      </c>
      <c r="B43" s="675"/>
      <c r="C43" s="688" t="s">
        <v>471</v>
      </c>
      <c r="D43" s="675" t="s">
        <v>472</v>
      </c>
      <c r="E43" s="102"/>
      <c r="F43" s="675" t="s">
        <v>351</v>
      </c>
      <c r="G43" s="98"/>
    </row>
    <row r="44" spans="1:7" ht="21.75" customHeight="1">
      <c r="A44" s="900"/>
      <c r="B44" s="637"/>
      <c r="C44" s="641"/>
      <c r="D44" s="637"/>
      <c r="E44" s="137"/>
      <c r="F44" s="637"/>
      <c r="G44" s="137"/>
    </row>
    <row r="45" spans="1:7" ht="10.5" customHeight="1">
      <c r="A45" s="899" t="s">
        <v>467</v>
      </c>
      <c r="B45" s="675"/>
      <c r="C45" s="688" t="s">
        <v>471</v>
      </c>
      <c r="D45" s="675" t="s">
        <v>472</v>
      </c>
      <c r="E45" s="102"/>
      <c r="F45" s="675" t="s">
        <v>351</v>
      </c>
      <c r="G45" s="98"/>
    </row>
    <row r="46" spans="1:7" ht="21.75" customHeight="1">
      <c r="A46" s="900"/>
      <c r="B46" s="637"/>
      <c r="C46" s="641"/>
      <c r="D46" s="637"/>
      <c r="E46" s="137"/>
      <c r="F46" s="637"/>
      <c r="G46" s="137"/>
    </row>
    <row r="47" spans="1:7" ht="10.5" customHeight="1">
      <c r="A47" s="899" t="s">
        <v>468</v>
      </c>
      <c r="B47" s="675"/>
      <c r="C47" s="688" t="s">
        <v>471</v>
      </c>
      <c r="D47" s="675" t="s">
        <v>472</v>
      </c>
      <c r="E47" s="102"/>
      <c r="F47" s="675" t="s">
        <v>351</v>
      </c>
      <c r="G47" s="98"/>
    </row>
    <row r="48" spans="1:7" ht="21.75" customHeight="1">
      <c r="A48" s="900"/>
      <c r="B48" s="637"/>
      <c r="C48" s="641"/>
      <c r="D48" s="637"/>
      <c r="E48" s="137"/>
      <c r="F48" s="637"/>
      <c r="G48" s="137"/>
    </row>
  </sheetData>
  <mergeCells count="113">
    <mergeCell ref="A1:G1"/>
    <mergeCell ref="B2:C2"/>
    <mergeCell ref="D2:G2"/>
    <mergeCell ref="A3:A6"/>
    <mergeCell ref="D3:D4"/>
    <mergeCell ref="D5:D6"/>
    <mergeCell ref="F5:G6"/>
    <mergeCell ref="F3:F4"/>
    <mergeCell ref="B3:B6"/>
    <mergeCell ref="C3:C6"/>
    <mergeCell ref="A7:A10"/>
    <mergeCell ref="B7:B10"/>
    <mergeCell ref="C7:C10"/>
    <mergeCell ref="F9:G10"/>
    <mergeCell ref="F7:F8"/>
    <mergeCell ref="D7:D8"/>
    <mergeCell ref="D9:D10"/>
    <mergeCell ref="A11:A12"/>
    <mergeCell ref="B11:B12"/>
    <mergeCell ref="C11:C12"/>
    <mergeCell ref="D11:D12"/>
    <mergeCell ref="F13:F14"/>
    <mergeCell ref="A15:A16"/>
    <mergeCell ref="B15:B16"/>
    <mergeCell ref="C15:C16"/>
    <mergeCell ref="D15:D16"/>
    <mergeCell ref="F15:F16"/>
    <mergeCell ref="F11:F12"/>
    <mergeCell ref="F17:F18"/>
    <mergeCell ref="A19:A20"/>
    <mergeCell ref="B19:B20"/>
    <mergeCell ref="C19:C20"/>
    <mergeCell ref="D19:D20"/>
    <mergeCell ref="F19:F20"/>
    <mergeCell ref="A13:A14"/>
    <mergeCell ref="B13:B14"/>
    <mergeCell ref="C13:C14"/>
    <mergeCell ref="D13:D14"/>
    <mergeCell ref="A17:A18"/>
    <mergeCell ref="B17:B18"/>
    <mergeCell ref="C17:C18"/>
    <mergeCell ref="D17:D18"/>
    <mergeCell ref="A21:A22"/>
    <mergeCell ref="B21:B22"/>
    <mergeCell ref="C21:C22"/>
    <mergeCell ref="D21:D22"/>
    <mergeCell ref="F21:F22"/>
    <mergeCell ref="A23:A24"/>
    <mergeCell ref="B23:B24"/>
    <mergeCell ref="C23:C24"/>
    <mergeCell ref="D23:D24"/>
    <mergeCell ref="F23:F24"/>
    <mergeCell ref="A25:A26"/>
    <mergeCell ref="B25:B26"/>
    <mergeCell ref="C25:C26"/>
    <mergeCell ref="D25:D26"/>
    <mergeCell ref="F25:F26"/>
    <mergeCell ref="A27:A28"/>
    <mergeCell ref="B27:B28"/>
    <mergeCell ref="C27:C28"/>
    <mergeCell ref="D27:D28"/>
    <mergeCell ref="F27:F28"/>
    <mergeCell ref="F33:F34"/>
    <mergeCell ref="A35:A36"/>
    <mergeCell ref="B35:B36"/>
    <mergeCell ref="C35:C36"/>
    <mergeCell ref="D35:D36"/>
    <mergeCell ref="F35:F36"/>
    <mergeCell ref="A29:A30"/>
    <mergeCell ref="B29:B30"/>
    <mergeCell ref="C29:C30"/>
    <mergeCell ref="D29:D30"/>
    <mergeCell ref="F29:F30"/>
    <mergeCell ref="A31:A32"/>
    <mergeCell ref="B31:B32"/>
    <mergeCell ref="C31:C32"/>
    <mergeCell ref="D31:D32"/>
    <mergeCell ref="F31:F32"/>
    <mergeCell ref="A47:A48"/>
    <mergeCell ref="B47:B48"/>
    <mergeCell ref="C47:C48"/>
    <mergeCell ref="D47:D48"/>
    <mergeCell ref="F47:F48"/>
    <mergeCell ref="A41:A42"/>
    <mergeCell ref="B41:B42"/>
    <mergeCell ref="C41:C42"/>
    <mergeCell ref="D41:D42"/>
    <mergeCell ref="F41:F42"/>
    <mergeCell ref="F43:F44"/>
    <mergeCell ref="H3:L4"/>
    <mergeCell ref="A45:A46"/>
    <mergeCell ref="B45:B46"/>
    <mergeCell ref="C45:C46"/>
    <mergeCell ref="D45:D46"/>
    <mergeCell ref="F45:F46"/>
    <mergeCell ref="A43:A44"/>
    <mergeCell ref="B43:B44"/>
    <mergeCell ref="C43:C44"/>
    <mergeCell ref="D43:D44"/>
    <mergeCell ref="A37:A38"/>
    <mergeCell ref="B37:B38"/>
    <mergeCell ref="C37:C38"/>
    <mergeCell ref="D37:D38"/>
    <mergeCell ref="F37:F38"/>
    <mergeCell ref="A39:A40"/>
    <mergeCell ref="B39:B40"/>
    <mergeCell ref="C39:C40"/>
    <mergeCell ref="D39:D40"/>
    <mergeCell ref="F39:F40"/>
    <mergeCell ref="A33:A34"/>
    <mergeCell ref="B33:B34"/>
    <mergeCell ref="C33:C34"/>
    <mergeCell ref="D33:D34"/>
  </mergeCells>
  <phoneticPr fontId="2"/>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sheetPr>
    <tabColor rgb="FFFF0000"/>
  </sheetPr>
  <dimension ref="A1:N32"/>
  <sheetViews>
    <sheetView workbookViewId="0">
      <selection activeCell="J30" sqref="J30"/>
    </sheetView>
  </sheetViews>
  <sheetFormatPr defaultRowHeight="18.75"/>
  <cols>
    <col min="1" max="16384" width="9" style="196"/>
  </cols>
  <sheetData>
    <row r="1" spans="1:14" ht="18" customHeight="1"/>
    <row r="2" spans="1:14" ht="18" customHeight="1">
      <c r="A2" s="91" t="s">
        <v>265</v>
      </c>
      <c r="B2" s="91"/>
      <c r="C2" s="91"/>
      <c r="D2" s="91"/>
      <c r="E2" s="91"/>
      <c r="F2" s="91"/>
      <c r="G2" s="91"/>
      <c r="H2" s="91"/>
      <c r="I2" s="91"/>
      <c r="J2" s="91"/>
      <c r="K2" s="91"/>
    </row>
    <row r="3" spans="1:14" ht="18" customHeight="1">
      <c r="A3" s="91" t="s">
        <v>201</v>
      </c>
      <c r="B3" s="91"/>
      <c r="C3" s="91"/>
      <c r="D3" s="91"/>
      <c r="E3" s="91"/>
      <c r="F3" s="91"/>
      <c r="G3" s="91"/>
      <c r="H3" s="91"/>
      <c r="I3" s="91"/>
      <c r="J3" s="91"/>
      <c r="K3" s="91"/>
    </row>
    <row r="4" spans="1:14" ht="18" customHeight="1">
      <c r="B4" s="91"/>
      <c r="C4" s="91"/>
      <c r="D4" s="91"/>
      <c r="E4" s="91"/>
      <c r="F4" s="91"/>
      <c r="G4" s="91"/>
      <c r="H4" s="91"/>
      <c r="I4" s="91"/>
      <c r="J4" s="91"/>
      <c r="K4" s="91"/>
      <c r="L4" s="91"/>
    </row>
    <row r="5" spans="1:14" ht="18" customHeight="1" thickBot="1">
      <c r="A5" s="197"/>
      <c r="B5" s="198" t="s">
        <v>202</v>
      </c>
      <c r="C5" s="198"/>
      <c r="D5" s="198"/>
      <c r="E5" s="198"/>
      <c r="F5" s="198"/>
      <c r="G5" s="199"/>
      <c r="H5" s="197" t="s">
        <v>203</v>
      </c>
      <c r="I5" s="198"/>
      <c r="J5" s="198" t="s">
        <v>204</v>
      </c>
      <c r="K5" s="198"/>
      <c r="L5" s="198"/>
      <c r="M5" s="198"/>
      <c r="N5" s="199"/>
    </row>
    <row r="6" spans="1:14" ht="18" customHeight="1" thickBot="1">
      <c r="A6" s="200"/>
      <c r="B6" s="201" t="s">
        <v>205</v>
      </c>
      <c r="C6" s="201"/>
      <c r="D6" s="201"/>
      <c r="E6" s="912"/>
      <c r="F6" s="913"/>
      <c r="G6" s="202" t="s">
        <v>24</v>
      </c>
      <c r="H6" s="200"/>
      <c r="I6" s="201" t="s">
        <v>205</v>
      </c>
      <c r="J6" s="201"/>
      <c r="K6" s="201"/>
      <c r="L6" s="912"/>
      <c r="M6" s="913"/>
      <c r="N6" s="202" t="s">
        <v>24</v>
      </c>
    </row>
    <row r="7" spans="1:14" ht="18" customHeight="1" thickBot="1">
      <c r="A7" s="200"/>
      <c r="B7" s="914" t="s">
        <v>206</v>
      </c>
      <c r="C7" s="544"/>
      <c r="D7" s="209"/>
      <c r="E7" s="201" t="s">
        <v>207</v>
      </c>
      <c r="F7" s="201"/>
      <c r="G7" s="202"/>
      <c r="H7" s="200"/>
      <c r="I7" s="914" t="s">
        <v>206</v>
      </c>
      <c r="J7" s="544"/>
      <c r="K7" s="209"/>
      <c r="L7" s="201" t="s">
        <v>207</v>
      </c>
      <c r="M7" s="201"/>
      <c r="N7" s="202"/>
    </row>
    <row r="8" spans="1:14" ht="18" customHeight="1" thickBot="1">
      <c r="A8" s="200"/>
      <c r="B8" s="914" t="s">
        <v>208</v>
      </c>
      <c r="C8" s="914"/>
      <c r="D8" s="210"/>
      <c r="E8" s="201" t="s">
        <v>207</v>
      </c>
      <c r="F8" s="201"/>
      <c r="G8" s="202"/>
      <c r="H8" s="200"/>
      <c r="I8" s="914" t="s">
        <v>208</v>
      </c>
      <c r="J8" s="914"/>
      <c r="K8" s="209"/>
      <c r="L8" s="201" t="s">
        <v>207</v>
      </c>
      <c r="M8" s="201"/>
      <c r="N8" s="202"/>
    </row>
    <row r="9" spans="1:14" ht="18" customHeight="1" thickBot="1">
      <c r="A9" s="200"/>
      <c r="B9" s="914" t="s">
        <v>209</v>
      </c>
      <c r="C9" s="544"/>
      <c r="D9" s="209"/>
      <c r="E9" s="201" t="s">
        <v>210</v>
      </c>
      <c r="F9" s="201"/>
      <c r="G9" s="202"/>
      <c r="H9" s="200"/>
      <c r="I9" s="914" t="s">
        <v>209</v>
      </c>
      <c r="J9" s="544"/>
      <c r="K9" s="210"/>
      <c r="L9" s="201" t="s">
        <v>210</v>
      </c>
      <c r="M9" s="201"/>
      <c r="N9" s="202"/>
    </row>
    <row r="10" spans="1:14" ht="18" customHeight="1" thickBot="1">
      <c r="A10" s="200"/>
      <c r="B10" s="201" t="s">
        <v>211</v>
      </c>
      <c r="C10" s="201"/>
      <c r="D10" s="201"/>
      <c r="E10" s="201"/>
      <c r="F10" s="201"/>
      <c r="G10" s="202"/>
      <c r="H10" s="200"/>
      <c r="I10" s="201" t="s">
        <v>211</v>
      </c>
      <c r="J10" s="201"/>
      <c r="K10" s="201"/>
      <c r="L10" s="201"/>
      <c r="M10" s="201"/>
      <c r="N10" s="202"/>
    </row>
    <row r="11" spans="1:14" ht="18" customHeight="1" thickBot="1">
      <c r="A11" s="200"/>
      <c r="B11" s="203"/>
      <c r="C11" s="201" t="s">
        <v>212</v>
      </c>
      <c r="D11" s="912"/>
      <c r="E11" s="913"/>
      <c r="F11" s="201" t="s">
        <v>213</v>
      </c>
      <c r="G11" s="202"/>
      <c r="H11" s="200"/>
      <c r="I11" s="203"/>
      <c r="J11" s="201" t="s">
        <v>212</v>
      </c>
      <c r="K11" s="912"/>
      <c r="L11" s="913"/>
      <c r="M11" s="201" t="s">
        <v>213</v>
      </c>
      <c r="N11" s="202"/>
    </row>
    <row r="12" spans="1:14" ht="18" customHeight="1" thickBot="1">
      <c r="A12" s="200"/>
      <c r="B12" s="203"/>
      <c r="C12" s="201" t="s">
        <v>212</v>
      </c>
      <c r="D12" s="912"/>
      <c r="E12" s="913"/>
      <c r="F12" s="201" t="s">
        <v>213</v>
      </c>
      <c r="G12" s="202"/>
      <c r="H12" s="200"/>
      <c r="I12" s="203"/>
      <c r="J12" s="201" t="s">
        <v>212</v>
      </c>
      <c r="K12" s="912"/>
      <c r="L12" s="913"/>
      <c r="M12" s="201" t="s">
        <v>213</v>
      </c>
      <c r="N12" s="202"/>
    </row>
    <row r="13" spans="1:14" ht="18" customHeight="1" thickBot="1">
      <c r="A13" s="200"/>
      <c r="B13" s="203"/>
      <c r="C13" s="201" t="s">
        <v>212</v>
      </c>
      <c r="D13" s="912"/>
      <c r="E13" s="913"/>
      <c r="F13" s="201" t="s">
        <v>213</v>
      </c>
      <c r="G13" s="202"/>
      <c r="H13" s="200"/>
      <c r="I13" s="203"/>
      <c r="J13" s="201" t="s">
        <v>212</v>
      </c>
      <c r="K13" s="912"/>
      <c r="L13" s="913"/>
      <c r="M13" s="201" t="s">
        <v>213</v>
      </c>
      <c r="N13" s="202"/>
    </row>
    <row r="14" spans="1:14" ht="18" customHeight="1" thickBot="1">
      <c r="A14" s="200"/>
      <c r="B14" s="203"/>
      <c r="C14" s="201" t="s">
        <v>212</v>
      </c>
      <c r="D14" s="912"/>
      <c r="E14" s="913"/>
      <c r="F14" s="201" t="s">
        <v>213</v>
      </c>
      <c r="G14" s="202"/>
      <c r="H14" s="200"/>
      <c r="I14" s="203"/>
      <c r="J14" s="201" t="s">
        <v>212</v>
      </c>
      <c r="K14" s="912"/>
      <c r="L14" s="913"/>
      <c r="M14" s="201" t="s">
        <v>213</v>
      </c>
      <c r="N14" s="202"/>
    </row>
    <row r="15" spans="1:14" ht="18" customHeight="1" thickBot="1">
      <c r="A15" s="200"/>
      <c r="B15" s="203"/>
      <c r="C15" s="201" t="s">
        <v>212</v>
      </c>
      <c r="D15" s="912"/>
      <c r="E15" s="913"/>
      <c r="F15" s="201" t="s">
        <v>213</v>
      </c>
      <c r="G15" s="202"/>
      <c r="H15" s="200"/>
      <c r="I15" s="203"/>
      <c r="J15" s="201" t="s">
        <v>212</v>
      </c>
      <c r="K15" s="912"/>
      <c r="L15" s="913"/>
      <c r="M15" s="201" t="s">
        <v>213</v>
      </c>
      <c r="N15" s="202"/>
    </row>
    <row r="16" spans="1:14" ht="18" customHeight="1" thickBot="1">
      <c r="A16" s="200"/>
      <c r="B16" s="201"/>
      <c r="C16" s="201"/>
      <c r="D16" s="201"/>
      <c r="E16" s="201"/>
      <c r="F16" s="201"/>
      <c r="G16" s="202"/>
      <c r="H16" s="200"/>
      <c r="I16" s="201"/>
      <c r="J16" s="201"/>
      <c r="K16" s="201"/>
      <c r="L16" s="201"/>
      <c r="M16" s="201"/>
      <c r="N16" s="202"/>
    </row>
    <row r="17" spans="1:14" ht="18" customHeight="1" thickBot="1">
      <c r="A17" s="200"/>
      <c r="B17" s="201" t="s">
        <v>214</v>
      </c>
      <c r="C17" s="201"/>
      <c r="D17" s="201"/>
      <c r="E17" s="912"/>
      <c r="F17" s="913"/>
      <c r="G17" s="202" t="s">
        <v>24</v>
      </c>
      <c r="H17" s="200"/>
      <c r="I17" s="201" t="s">
        <v>214</v>
      </c>
      <c r="J17" s="201"/>
      <c r="K17" s="201"/>
      <c r="L17" s="528"/>
      <c r="M17" s="529"/>
      <c r="N17" s="202" t="s">
        <v>24</v>
      </c>
    </row>
    <row r="18" spans="1:14" ht="18" customHeight="1" thickBot="1">
      <c r="A18" s="200"/>
      <c r="B18" s="914" t="s">
        <v>206</v>
      </c>
      <c r="C18" s="544"/>
      <c r="D18" s="209"/>
      <c r="E18" s="201" t="s">
        <v>207</v>
      </c>
      <c r="F18" s="201"/>
      <c r="G18" s="202"/>
      <c r="H18" s="200"/>
      <c r="I18" s="914" t="s">
        <v>206</v>
      </c>
      <c r="J18" s="544"/>
      <c r="K18" s="209"/>
      <c r="L18" s="201" t="s">
        <v>207</v>
      </c>
      <c r="M18" s="201"/>
      <c r="N18" s="202"/>
    </row>
    <row r="19" spans="1:14" ht="18" customHeight="1" thickBot="1">
      <c r="A19" s="200"/>
      <c r="B19" s="914" t="s">
        <v>215</v>
      </c>
      <c r="C19" s="914"/>
      <c r="D19" s="209"/>
      <c r="E19" s="201" t="s">
        <v>207</v>
      </c>
      <c r="F19" s="201"/>
      <c r="G19" s="202"/>
      <c r="H19" s="200"/>
      <c r="I19" s="914" t="s">
        <v>215</v>
      </c>
      <c r="J19" s="914"/>
      <c r="K19" s="209"/>
      <c r="L19" s="201" t="s">
        <v>207</v>
      </c>
      <c r="M19" s="201"/>
      <c r="N19" s="202"/>
    </row>
    <row r="20" spans="1:14" ht="18" customHeight="1" thickBot="1">
      <c r="A20" s="200"/>
      <c r="B20" s="914" t="s">
        <v>216</v>
      </c>
      <c r="C20" s="544"/>
      <c r="D20" s="210"/>
      <c r="E20" s="201" t="s">
        <v>213</v>
      </c>
      <c r="F20" s="201"/>
      <c r="G20" s="202"/>
      <c r="H20" s="200"/>
      <c r="I20" s="914" t="s">
        <v>216</v>
      </c>
      <c r="J20" s="544"/>
      <c r="K20" s="210"/>
      <c r="L20" s="201" t="s">
        <v>213</v>
      </c>
      <c r="M20" s="201"/>
      <c r="N20" s="202"/>
    </row>
    <row r="21" spans="1:14" ht="18" customHeight="1" thickBot="1">
      <c r="A21" s="200"/>
      <c r="B21" s="201" t="s">
        <v>217</v>
      </c>
      <c r="C21" s="201"/>
      <c r="D21" s="201"/>
      <c r="E21" s="201"/>
      <c r="F21" s="201"/>
      <c r="G21" s="202"/>
      <c r="H21" s="200"/>
      <c r="I21" s="201" t="s">
        <v>217</v>
      </c>
      <c r="J21" s="201"/>
      <c r="K21" s="201"/>
      <c r="L21" s="201"/>
      <c r="M21" s="201"/>
      <c r="N21" s="202"/>
    </row>
    <row r="22" spans="1:14" ht="18" customHeight="1" thickBot="1">
      <c r="A22" s="200"/>
      <c r="B22" s="203"/>
      <c r="C22" s="201" t="s">
        <v>212</v>
      </c>
      <c r="D22" s="528"/>
      <c r="E22" s="529"/>
      <c r="F22" s="201" t="s">
        <v>213</v>
      </c>
      <c r="G22" s="202"/>
      <c r="H22" s="200"/>
      <c r="I22" s="203"/>
      <c r="J22" s="201" t="s">
        <v>212</v>
      </c>
      <c r="K22" s="912"/>
      <c r="L22" s="913"/>
      <c r="M22" s="201" t="s">
        <v>213</v>
      </c>
      <c r="N22" s="202"/>
    </row>
    <row r="23" spans="1:14" ht="18" customHeight="1" thickBot="1">
      <c r="A23" s="200"/>
      <c r="B23" s="203"/>
      <c r="C23" s="201" t="s">
        <v>212</v>
      </c>
      <c r="D23" s="528"/>
      <c r="E23" s="529"/>
      <c r="F23" s="201" t="s">
        <v>213</v>
      </c>
      <c r="G23" s="202"/>
      <c r="H23" s="200"/>
      <c r="I23" s="203"/>
      <c r="J23" s="201" t="s">
        <v>212</v>
      </c>
      <c r="K23" s="912"/>
      <c r="L23" s="913"/>
      <c r="M23" s="201" t="s">
        <v>213</v>
      </c>
      <c r="N23" s="202"/>
    </row>
    <row r="24" spans="1:14" ht="18" customHeight="1" thickBot="1">
      <c r="A24" s="200"/>
      <c r="B24" s="203"/>
      <c r="C24" s="201" t="s">
        <v>212</v>
      </c>
      <c r="D24" s="528"/>
      <c r="E24" s="529"/>
      <c r="F24" s="201" t="s">
        <v>213</v>
      </c>
      <c r="G24" s="202"/>
      <c r="H24" s="200"/>
      <c r="I24" s="203"/>
      <c r="J24" s="201" t="s">
        <v>212</v>
      </c>
      <c r="K24" s="912"/>
      <c r="L24" s="913"/>
      <c r="M24" s="201" t="s">
        <v>213</v>
      </c>
      <c r="N24" s="202"/>
    </row>
    <row r="25" spans="1:14" ht="18" customHeight="1" thickBot="1">
      <c r="A25" s="200"/>
      <c r="B25" s="203"/>
      <c r="C25" s="201" t="s">
        <v>212</v>
      </c>
      <c r="D25" s="528"/>
      <c r="E25" s="529"/>
      <c r="F25" s="201" t="s">
        <v>213</v>
      </c>
      <c r="G25" s="202"/>
      <c r="H25" s="200"/>
      <c r="I25" s="203"/>
      <c r="J25" s="201" t="s">
        <v>212</v>
      </c>
      <c r="K25" s="912"/>
      <c r="L25" s="913"/>
      <c r="M25" s="201" t="s">
        <v>213</v>
      </c>
      <c r="N25" s="202"/>
    </row>
    <row r="26" spans="1:14" ht="18" customHeight="1" thickBot="1">
      <c r="A26" s="200"/>
      <c r="B26" s="203"/>
      <c r="C26" s="201" t="s">
        <v>212</v>
      </c>
      <c r="D26" s="528"/>
      <c r="E26" s="529"/>
      <c r="F26" s="201" t="s">
        <v>213</v>
      </c>
      <c r="G26" s="202"/>
      <c r="H26" s="200"/>
      <c r="I26" s="203"/>
      <c r="J26" s="201" t="s">
        <v>212</v>
      </c>
      <c r="K26" s="912"/>
      <c r="L26" s="913"/>
      <c r="M26" s="201" t="s">
        <v>213</v>
      </c>
      <c r="N26" s="202"/>
    </row>
    <row r="27" spans="1:14" ht="18" customHeight="1" thickBot="1">
      <c r="A27" s="200"/>
      <c r="B27" s="201"/>
      <c r="C27" s="201"/>
      <c r="D27" s="201"/>
      <c r="E27" s="201"/>
      <c r="F27" s="201"/>
      <c r="G27" s="202"/>
      <c r="H27" s="200"/>
      <c r="I27" s="201"/>
      <c r="J27" s="201"/>
      <c r="K27" s="201"/>
      <c r="L27" s="201"/>
      <c r="M27" s="201"/>
      <c r="N27" s="202"/>
    </row>
    <row r="28" spans="1:14" ht="18" customHeight="1" thickBot="1">
      <c r="A28" s="200"/>
      <c r="B28" s="201" t="s">
        <v>218</v>
      </c>
      <c r="C28" s="209"/>
      <c r="D28" s="201" t="s">
        <v>207</v>
      </c>
      <c r="E28" s="201"/>
      <c r="F28" s="201"/>
      <c r="G28" s="202"/>
      <c r="H28" s="200"/>
      <c r="I28" s="201" t="s">
        <v>218</v>
      </c>
      <c r="J28" s="209"/>
      <c r="K28" s="201" t="s">
        <v>207</v>
      </c>
      <c r="L28" s="201"/>
      <c r="M28" s="201"/>
      <c r="N28" s="202"/>
    </row>
    <row r="29" spans="1:14" ht="18" customHeight="1" thickBot="1">
      <c r="A29" s="200"/>
      <c r="B29" s="201" t="s">
        <v>219</v>
      </c>
      <c r="C29" s="209"/>
      <c r="D29" s="201" t="s">
        <v>207</v>
      </c>
      <c r="E29" s="201"/>
      <c r="F29" s="201"/>
      <c r="G29" s="202"/>
      <c r="H29" s="200"/>
      <c r="I29" s="201" t="s">
        <v>219</v>
      </c>
      <c r="J29" s="209"/>
      <c r="K29" s="201" t="s">
        <v>207</v>
      </c>
      <c r="L29" s="201"/>
      <c r="M29" s="201"/>
      <c r="N29" s="202"/>
    </row>
    <row r="30" spans="1:14" ht="18" customHeight="1">
      <c r="A30" s="204"/>
      <c r="B30" s="205"/>
      <c r="C30" s="205"/>
      <c r="D30" s="205"/>
      <c r="E30" s="205"/>
      <c r="F30" s="205"/>
      <c r="G30" s="206"/>
      <c r="H30" s="204"/>
      <c r="I30" s="205"/>
      <c r="J30" s="205"/>
      <c r="K30" s="205"/>
      <c r="L30" s="205"/>
      <c r="M30" s="205"/>
      <c r="N30" s="206"/>
    </row>
    <row r="31" spans="1:14" ht="28.5" customHeight="1">
      <c r="E31" s="915" t="s">
        <v>220</v>
      </c>
      <c r="F31" s="915"/>
      <c r="G31" s="915"/>
      <c r="H31" s="915"/>
      <c r="I31" s="915"/>
      <c r="J31" s="915"/>
      <c r="K31" s="915"/>
      <c r="L31" s="915"/>
      <c r="M31" s="915"/>
      <c r="N31" s="915"/>
    </row>
    <row r="32" spans="1:14" ht="28.5" customHeight="1">
      <c r="E32" s="916"/>
      <c r="F32" s="916"/>
      <c r="G32" s="916"/>
      <c r="H32" s="916"/>
      <c r="I32" s="916"/>
      <c r="J32" s="916"/>
      <c r="K32" s="916"/>
      <c r="L32" s="916"/>
      <c r="M32" s="916"/>
      <c r="N32" s="916"/>
    </row>
  </sheetData>
  <mergeCells count="37">
    <mergeCell ref="E31:N32"/>
    <mergeCell ref="D24:E24"/>
    <mergeCell ref="K24:L24"/>
    <mergeCell ref="D25:E25"/>
    <mergeCell ref="K25:L25"/>
    <mergeCell ref="D26:E26"/>
    <mergeCell ref="K26:L26"/>
    <mergeCell ref="B20:C20"/>
    <mergeCell ref="I20:J20"/>
    <mergeCell ref="D22:E22"/>
    <mergeCell ref="K22:L22"/>
    <mergeCell ref="D23:E23"/>
    <mergeCell ref="K23:L23"/>
    <mergeCell ref="E17:F17"/>
    <mergeCell ref="L17:M17"/>
    <mergeCell ref="B18:C18"/>
    <mergeCell ref="I18:J18"/>
    <mergeCell ref="B19:C19"/>
    <mergeCell ref="I19:J19"/>
    <mergeCell ref="D13:E13"/>
    <mergeCell ref="K13:L13"/>
    <mergeCell ref="D14:E14"/>
    <mergeCell ref="K14:L14"/>
    <mergeCell ref="D15:E15"/>
    <mergeCell ref="K15:L15"/>
    <mergeCell ref="B9:C9"/>
    <mergeCell ref="I9:J9"/>
    <mergeCell ref="D11:E11"/>
    <mergeCell ref="K11:L11"/>
    <mergeCell ref="D12:E12"/>
    <mergeCell ref="K12:L12"/>
    <mergeCell ref="E6:F6"/>
    <mergeCell ref="L6:M6"/>
    <mergeCell ref="B7:C7"/>
    <mergeCell ref="I7:J7"/>
    <mergeCell ref="B8:C8"/>
    <mergeCell ref="I8:J8"/>
  </mergeCells>
  <phoneticPr fontId="2"/>
  <pageMargins left="0.70866141732283472" right="0.70866141732283472" top="0.74803149606299213" bottom="0.74803149606299213" header="0.31496062992125984" footer="0.31496062992125984"/>
  <pageSetup paperSize="12" orientation="landscape" r:id="rId1"/>
</worksheet>
</file>

<file path=xl/worksheets/sheet14.xml><?xml version="1.0" encoding="utf-8"?>
<worksheet xmlns="http://schemas.openxmlformats.org/spreadsheetml/2006/main" xmlns:r="http://schemas.openxmlformats.org/officeDocument/2006/relationships">
  <sheetPr>
    <tabColor rgb="FF7030A0"/>
  </sheetPr>
  <dimension ref="A1:B42"/>
  <sheetViews>
    <sheetView zoomScaleNormal="100" workbookViewId="0">
      <selection activeCell="B8" sqref="B8"/>
    </sheetView>
  </sheetViews>
  <sheetFormatPr defaultRowHeight="13.5"/>
  <cols>
    <col min="1" max="1" width="5" customWidth="1"/>
    <col min="2" max="2" width="83.5" bestFit="1" customWidth="1"/>
    <col min="3" max="3" width="0.875" customWidth="1"/>
  </cols>
  <sheetData>
    <row r="1" spans="1:2" ht="24.75" customHeight="1">
      <c r="B1" s="81" t="s">
        <v>256</v>
      </c>
    </row>
    <row r="2" spans="1:2" ht="18.75" customHeight="1">
      <c r="B2" s="81" t="s">
        <v>257</v>
      </c>
    </row>
    <row r="3" spans="1:2" ht="18.75" customHeight="1">
      <c r="B3" t="s">
        <v>258</v>
      </c>
    </row>
    <row r="4" spans="1:2" ht="18.75" customHeight="1">
      <c r="A4">
        <v>1</v>
      </c>
      <c r="B4" t="s">
        <v>260</v>
      </c>
    </row>
    <row r="5" spans="1:2" ht="18.75" customHeight="1">
      <c r="B5" t="s">
        <v>231</v>
      </c>
    </row>
    <row r="6" spans="1:2" ht="18.75" customHeight="1">
      <c r="A6">
        <v>2</v>
      </c>
      <c r="B6" t="s">
        <v>232</v>
      </c>
    </row>
    <row r="7" spans="1:2" ht="18.75" customHeight="1">
      <c r="B7" s="212" t="s">
        <v>259</v>
      </c>
    </row>
    <row r="8" spans="1:2" ht="18.75" customHeight="1">
      <c r="A8">
        <v>3</v>
      </c>
      <c r="B8" t="s">
        <v>233</v>
      </c>
    </row>
    <row r="9" spans="1:2" ht="18.75" customHeight="1">
      <c r="B9" t="s">
        <v>237</v>
      </c>
    </row>
    <row r="10" spans="1:2" ht="18.75" customHeight="1">
      <c r="B10" t="s">
        <v>235</v>
      </c>
    </row>
    <row r="11" spans="1:2" ht="18.75" customHeight="1">
      <c r="B11" t="s">
        <v>234</v>
      </c>
    </row>
    <row r="12" spans="1:2" ht="18.75" customHeight="1">
      <c r="B12" t="s">
        <v>236</v>
      </c>
    </row>
    <row r="13" spans="1:2" ht="18.75" customHeight="1">
      <c r="B13" t="s">
        <v>235</v>
      </c>
    </row>
    <row r="14" spans="1:2" ht="18.75" customHeight="1">
      <c r="B14" t="s">
        <v>239</v>
      </c>
    </row>
    <row r="15" spans="1:2" ht="18.75" customHeight="1">
      <c r="B15" t="s">
        <v>238</v>
      </c>
    </row>
    <row r="16" spans="1:2" ht="18.75" customHeight="1">
      <c r="B16" t="s">
        <v>235</v>
      </c>
    </row>
    <row r="17" spans="1:2" ht="18.75" customHeight="1">
      <c r="A17">
        <v>4</v>
      </c>
      <c r="B17" t="s">
        <v>240</v>
      </c>
    </row>
    <row r="18" spans="1:2" ht="18.75" customHeight="1">
      <c r="B18" t="s">
        <v>241</v>
      </c>
    </row>
    <row r="19" spans="1:2" ht="18.75" customHeight="1">
      <c r="B19" t="s">
        <v>243</v>
      </c>
    </row>
    <row r="20" spans="1:2" ht="18.75" customHeight="1">
      <c r="B20" t="s">
        <v>242</v>
      </c>
    </row>
    <row r="21" spans="1:2" ht="18.75" customHeight="1">
      <c r="B21" t="s">
        <v>244</v>
      </c>
    </row>
    <row r="22" spans="1:2" ht="18.75" customHeight="1">
      <c r="B22" t="s">
        <v>245</v>
      </c>
    </row>
    <row r="23" spans="1:2" ht="18.75" customHeight="1">
      <c r="B23" t="s">
        <v>242</v>
      </c>
    </row>
    <row r="24" spans="1:2" ht="18.75" customHeight="1">
      <c r="B24" t="s">
        <v>246</v>
      </c>
    </row>
    <row r="25" spans="1:2" ht="18.75" customHeight="1">
      <c r="B25" t="s">
        <v>248</v>
      </c>
    </row>
    <row r="26" spans="1:2" ht="18.75" customHeight="1">
      <c r="B26" s="212" t="s">
        <v>247</v>
      </c>
    </row>
    <row r="27" spans="1:2" ht="18.75" customHeight="1">
      <c r="B27" t="s">
        <v>249</v>
      </c>
    </row>
    <row r="28" spans="1:2" ht="18.75" customHeight="1">
      <c r="B28" t="s">
        <v>250</v>
      </c>
    </row>
    <row r="29" spans="1:2" ht="18.75" customHeight="1">
      <c r="B29" s="212" t="s">
        <v>247</v>
      </c>
    </row>
    <row r="30" spans="1:2" ht="18.75" customHeight="1">
      <c r="A30">
        <v>5</v>
      </c>
      <c r="B30" t="s">
        <v>251</v>
      </c>
    </row>
    <row r="31" spans="1:2" ht="18.75" customHeight="1">
      <c r="A31">
        <v>6</v>
      </c>
      <c r="B31" t="s">
        <v>252</v>
      </c>
    </row>
    <row r="32" spans="1:2" ht="18.75" customHeight="1">
      <c r="A32">
        <v>7</v>
      </c>
      <c r="B32" t="s">
        <v>253</v>
      </c>
    </row>
    <row r="33" spans="1:2" ht="18.75" customHeight="1">
      <c r="B33" t="s">
        <v>254</v>
      </c>
    </row>
    <row r="34" spans="1:2" ht="18.75" customHeight="1">
      <c r="B34" t="s">
        <v>255</v>
      </c>
    </row>
    <row r="35" spans="1:2" ht="18.75" customHeight="1">
      <c r="A35">
        <v>8</v>
      </c>
      <c r="B35" t="s">
        <v>594</v>
      </c>
    </row>
    <row r="36" spans="1:2" ht="18.75" customHeight="1">
      <c r="B36" t="s">
        <v>595</v>
      </c>
    </row>
    <row r="37" spans="1:2" ht="18.75" customHeight="1">
      <c r="B37" t="s">
        <v>596</v>
      </c>
    </row>
    <row r="38" spans="1:2" ht="18.75" customHeight="1">
      <c r="A38">
        <v>9</v>
      </c>
      <c r="B38" t="s">
        <v>262</v>
      </c>
    </row>
    <row r="39" spans="1:2" ht="18.75" customHeight="1">
      <c r="B39" t="s">
        <v>261</v>
      </c>
    </row>
    <row r="40" spans="1:2" ht="18.75" customHeight="1">
      <c r="B40" t="s">
        <v>263</v>
      </c>
    </row>
    <row r="41" spans="1:2" ht="18.75" customHeight="1"/>
    <row r="42" spans="1:2" ht="18.75" customHeight="1"/>
  </sheetData>
  <phoneticPr fontId="2"/>
  <pageMargins left="0.7" right="0.7" top="0.75" bottom="0.75" header="0.3" footer="0.3"/>
  <pageSetup paperSize="9" orientation="portrait" horizontalDpi="4294967293" verticalDpi="0" r:id="rId1"/>
</worksheet>
</file>

<file path=xl/worksheets/sheet15.xml><?xml version="1.0" encoding="utf-8"?>
<worksheet xmlns="http://schemas.openxmlformats.org/spreadsheetml/2006/main" xmlns:r="http://schemas.openxmlformats.org/officeDocument/2006/relationships">
  <dimension ref="A1:E27"/>
  <sheetViews>
    <sheetView workbookViewId="0">
      <selection activeCell="K12" sqref="K12"/>
    </sheetView>
  </sheetViews>
  <sheetFormatPr defaultRowHeight="30" customHeight="1"/>
  <cols>
    <col min="1" max="1" width="6.125" style="11" customWidth="1"/>
    <col min="2" max="2" width="18.875" style="10" customWidth="1"/>
    <col min="3" max="3" width="20.625" style="10" customWidth="1"/>
    <col min="4" max="4" width="22.75" style="10" customWidth="1"/>
    <col min="5" max="5" width="15.25" style="10" customWidth="1"/>
    <col min="6" max="16384" width="9" style="11"/>
  </cols>
  <sheetData>
    <row r="1" spans="1:5" ht="30" customHeight="1">
      <c r="B1" s="211" t="s">
        <v>221</v>
      </c>
      <c r="C1" s="211" t="s">
        <v>222</v>
      </c>
      <c r="D1" s="211" t="s">
        <v>223</v>
      </c>
      <c r="E1" s="211" t="s">
        <v>224</v>
      </c>
    </row>
    <row r="2" spans="1:5" ht="30" customHeight="1">
      <c r="A2" s="11">
        <v>1</v>
      </c>
      <c r="B2" s="211" t="s">
        <v>198</v>
      </c>
      <c r="C2" s="211" t="s">
        <v>225</v>
      </c>
      <c r="D2" s="211" t="s">
        <v>226</v>
      </c>
      <c r="E2" s="30">
        <v>460</v>
      </c>
    </row>
    <row r="3" spans="1:5" ht="30" customHeight="1">
      <c r="A3" s="11">
        <v>2</v>
      </c>
      <c r="B3" s="30"/>
      <c r="C3" s="30"/>
      <c r="D3" s="30"/>
      <c r="E3" s="30"/>
    </row>
    <row r="4" spans="1:5" ht="30" customHeight="1">
      <c r="A4" s="11">
        <v>3</v>
      </c>
      <c r="B4" s="30"/>
      <c r="C4" s="30"/>
      <c r="D4" s="30"/>
      <c r="E4" s="30"/>
    </row>
    <row r="5" spans="1:5" ht="30" customHeight="1">
      <c r="A5" s="11">
        <v>4</v>
      </c>
      <c r="B5" s="30"/>
      <c r="C5" s="30"/>
      <c r="D5" s="30"/>
      <c r="E5" s="30"/>
    </row>
    <row r="6" spans="1:5" ht="30" customHeight="1">
      <c r="A6" s="11">
        <v>5</v>
      </c>
      <c r="B6" s="30"/>
      <c r="C6" s="30"/>
      <c r="D6" s="30"/>
      <c r="E6" s="30"/>
    </row>
    <row r="7" spans="1:5" ht="30" customHeight="1">
      <c r="A7" s="11">
        <v>6</v>
      </c>
      <c r="B7" s="30"/>
      <c r="C7" s="30"/>
      <c r="D7" s="30"/>
      <c r="E7" s="30"/>
    </row>
    <row r="8" spans="1:5" ht="30" customHeight="1">
      <c r="A8" s="11">
        <v>7</v>
      </c>
      <c r="B8" s="30"/>
      <c r="C8" s="30"/>
      <c r="D8" s="30"/>
      <c r="E8" s="30"/>
    </row>
    <row r="9" spans="1:5" ht="30" customHeight="1">
      <c r="A9" s="11">
        <v>8</v>
      </c>
      <c r="B9" s="30"/>
      <c r="C9" s="30"/>
      <c r="D9" s="30"/>
      <c r="E9" s="30"/>
    </row>
    <row r="10" spans="1:5" ht="30" customHeight="1">
      <c r="A10" s="11">
        <v>9</v>
      </c>
      <c r="B10" s="30"/>
      <c r="C10" s="30"/>
      <c r="D10" s="30"/>
      <c r="E10" s="30"/>
    </row>
    <row r="11" spans="1:5" ht="30" customHeight="1">
      <c r="A11" s="11">
        <v>10</v>
      </c>
      <c r="B11" s="30"/>
      <c r="C11" s="30"/>
      <c r="D11" s="30"/>
      <c r="E11" s="30"/>
    </row>
    <row r="12" spans="1:5" ht="30" customHeight="1">
      <c r="A12" s="11">
        <v>11</v>
      </c>
      <c r="B12" s="30"/>
      <c r="C12" s="30"/>
      <c r="D12" s="30"/>
      <c r="E12" s="30"/>
    </row>
    <row r="13" spans="1:5" ht="30" customHeight="1">
      <c r="A13" s="11">
        <v>12</v>
      </c>
      <c r="B13" s="30"/>
      <c r="C13" s="30"/>
      <c r="D13" s="30"/>
      <c r="E13" s="30"/>
    </row>
    <row r="14" spans="1:5" ht="30" customHeight="1">
      <c r="A14" s="11">
        <v>13</v>
      </c>
      <c r="B14" s="30"/>
      <c r="C14" s="30"/>
      <c r="D14" s="30"/>
      <c r="E14" s="30"/>
    </row>
    <row r="15" spans="1:5" ht="30" customHeight="1">
      <c r="A15" s="11">
        <v>14</v>
      </c>
      <c r="B15" s="30"/>
      <c r="C15" s="30"/>
      <c r="D15" s="30"/>
      <c r="E15" s="30"/>
    </row>
    <row r="16" spans="1:5" ht="30" customHeight="1">
      <c r="A16" s="11">
        <v>15</v>
      </c>
      <c r="B16" s="30"/>
      <c r="C16" s="30"/>
      <c r="D16" s="30"/>
      <c r="E16" s="30"/>
    </row>
    <row r="17" spans="1:5" ht="30" customHeight="1">
      <c r="A17" s="11">
        <v>16</v>
      </c>
      <c r="B17" s="30"/>
      <c r="C17" s="30"/>
      <c r="D17" s="30"/>
      <c r="E17" s="30"/>
    </row>
    <row r="18" spans="1:5" ht="30" customHeight="1">
      <c r="A18" s="11">
        <v>17</v>
      </c>
      <c r="B18" s="30"/>
      <c r="C18" s="30"/>
      <c r="D18" s="30"/>
      <c r="E18" s="30"/>
    </row>
    <row r="19" spans="1:5" ht="30" customHeight="1">
      <c r="A19" s="11">
        <v>18</v>
      </c>
      <c r="B19" s="30"/>
      <c r="C19" s="30"/>
      <c r="D19" s="30"/>
      <c r="E19" s="30"/>
    </row>
    <row r="20" spans="1:5" ht="30" customHeight="1">
      <c r="A20" s="11">
        <v>19</v>
      </c>
      <c r="B20" s="30"/>
      <c r="C20" s="30"/>
      <c r="D20" s="30"/>
      <c r="E20" s="30"/>
    </row>
    <row r="21" spans="1:5" ht="30" customHeight="1">
      <c r="A21" s="11">
        <v>20</v>
      </c>
      <c r="B21" s="30"/>
      <c r="C21" s="30"/>
      <c r="D21" s="30"/>
      <c r="E21" s="30"/>
    </row>
    <row r="22" spans="1:5" ht="30" customHeight="1">
      <c r="A22" s="11">
        <v>21</v>
      </c>
      <c r="B22" s="30"/>
      <c r="C22" s="30"/>
      <c r="D22" s="30"/>
      <c r="E22" s="30"/>
    </row>
    <row r="23" spans="1:5" ht="30" customHeight="1">
      <c r="A23" s="11">
        <v>22</v>
      </c>
      <c r="B23" s="30"/>
      <c r="C23" s="30"/>
      <c r="D23" s="30"/>
      <c r="E23" s="30"/>
    </row>
    <row r="24" spans="1:5" ht="30" customHeight="1">
      <c r="A24" s="11">
        <v>23</v>
      </c>
      <c r="B24" s="30"/>
      <c r="C24" s="30"/>
      <c r="D24" s="30"/>
      <c r="E24" s="30"/>
    </row>
    <row r="25" spans="1:5" ht="30" customHeight="1">
      <c r="A25" s="11">
        <v>24</v>
      </c>
      <c r="B25" s="30"/>
      <c r="C25" s="30"/>
      <c r="D25" s="30"/>
      <c r="E25" s="30"/>
    </row>
    <row r="26" spans="1:5" ht="30" customHeight="1">
      <c r="A26" s="11">
        <v>25</v>
      </c>
      <c r="B26" s="30"/>
      <c r="C26" s="30"/>
      <c r="D26" s="30"/>
      <c r="E26" s="30"/>
    </row>
    <row r="27" spans="1:5" ht="30" customHeight="1">
      <c r="A27" s="11">
        <v>26</v>
      </c>
      <c r="B27" s="30"/>
      <c r="C27" s="30"/>
      <c r="D27" s="30"/>
      <c r="E27" s="30"/>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rgb="FFFFC000"/>
    <pageSetUpPr fitToPage="1"/>
  </sheetPr>
  <dimension ref="A1:X37"/>
  <sheetViews>
    <sheetView topLeftCell="A10" workbookViewId="0">
      <selection activeCell="D3" sqref="D3"/>
    </sheetView>
  </sheetViews>
  <sheetFormatPr defaultRowHeight="13.5"/>
  <cols>
    <col min="1" max="1" width="4.625" customWidth="1"/>
    <col min="2" max="2" width="12.75" customWidth="1"/>
    <col min="3" max="3" width="11.875" customWidth="1"/>
    <col min="4" max="4" width="14.125" customWidth="1"/>
    <col min="5" max="7" width="5.375" customWidth="1"/>
    <col min="8" max="9" width="8.875" customWidth="1"/>
    <col min="10" max="10" width="8.875" hidden="1" customWidth="1"/>
    <col min="11" max="11" width="8.875" customWidth="1"/>
    <col min="12" max="12" width="8.875" hidden="1" customWidth="1"/>
    <col min="13" max="13" width="8.875" customWidth="1"/>
    <col min="14" max="16" width="5.125" hidden="1" customWidth="1"/>
    <col min="17" max="17" width="37.5" customWidth="1"/>
    <col min="18" max="18" width="6" customWidth="1"/>
    <col min="19" max="21" width="8.875" customWidth="1"/>
  </cols>
  <sheetData>
    <row r="1" spans="1:24" ht="33.75" customHeight="1" thickBot="1">
      <c r="A1" s="469" t="s">
        <v>272</v>
      </c>
      <c r="B1" s="469"/>
      <c r="C1" s="469"/>
      <c r="D1" s="469"/>
      <c r="E1" s="469"/>
      <c r="F1" s="469"/>
      <c r="G1" s="469"/>
      <c r="H1" s="469"/>
      <c r="I1" s="469"/>
      <c r="J1" s="469"/>
      <c r="K1" s="469"/>
      <c r="L1" s="469"/>
      <c r="M1" s="469"/>
      <c r="N1" s="469"/>
      <c r="O1" s="469"/>
      <c r="P1" s="469"/>
      <c r="Q1" s="469"/>
      <c r="R1" s="469"/>
      <c r="S1" s="469"/>
      <c r="T1" s="469"/>
      <c r="U1" s="469"/>
    </row>
    <row r="2" spans="1:24" ht="22.5" customHeight="1" thickBot="1">
      <c r="B2" s="59" t="s">
        <v>71</v>
      </c>
      <c r="C2" s="60" t="s">
        <v>72</v>
      </c>
      <c r="D2" s="251" t="s">
        <v>361</v>
      </c>
      <c r="E2" s="61" t="s">
        <v>73</v>
      </c>
      <c r="F2" s="390" t="s">
        <v>485</v>
      </c>
      <c r="G2" s="393" t="s">
        <v>74</v>
      </c>
      <c r="H2" s="414">
        <v>41945</v>
      </c>
      <c r="I2" s="415">
        <v>41946</v>
      </c>
      <c r="J2" s="416" t="s">
        <v>379</v>
      </c>
      <c r="K2" s="415">
        <v>41952</v>
      </c>
      <c r="L2" s="416" t="s">
        <v>380</v>
      </c>
      <c r="M2" s="415">
        <v>41959</v>
      </c>
      <c r="N2" s="62" t="s">
        <v>74</v>
      </c>
      <c r="O2" s="263" t="s">
        <v>373</v>
      </c>
      <c r="P2" s="63" t="s">
        <v>75</v>
      </c>
      <c r="Q2" s="401" t="s">
        <v>178</v>
      </c>
      <c r="R2" s="395" t="s">
        <v>76</v>
      </c>
      <c r="S2" s="43"/>
      <c r="T2" s="43"/>
      <c r="U2" s="43"/>
      <c r="V2" s="44"/>
    </row>
    <row r="3" spans="1:24" ht="22.5" customHeight="1">
      <c r="A3">
        <v>1</v>
      </c>
      <c r="B3" s="218" t="s">
        <v>4</v>
      </c>
      <c r="C3" s="232" t="s">
        <v>77</v>
      </c>
      <c r="D3" s="255"/>
      <c r="E3" s="258" t="s">
        <v>362</v>
      </c>
      <c r="F3" s="270" t="s">
        <v>504</v>
      </c>
      <c r="G3" s="258">
        <v>8</v>
      </c>
      <c r="H3" s="402"/>
      <c r="I3" s="420" t="s">
        <v>23</v>
      </c>
      <c r="J3" s="256"/>
      <c r="K3" s="256"/>
      <c r="L3" s="256"/>
      <c r="M3" s="256"/>
      <c r="N3" s="69"/>
      <c r="O3" s="67"/>
      <c r="P3" s="67"/>
      <c r="Q3" s="403" t="s">
        <v>392</v>
      </c>
      <c r="R3" s="396">
        <v>1</v>
      </c>
      <c r="S3" s="43"/>
      <c r="T3" s="43"/>
      <c r="U3" s="43"/>
      <c r="V3" s="44"/>
    </row>
    <row r="4" spans="1:24" ht="22.5" customHeight="1">
      <c r="A4">
        <v>2</v>
      </c>
      <c r="B4" s="70" t="s">
        <v>269</v>
      </c>
      <c r="C4" s="233" t="s">
        <v>79</v>
      </c>
      <c r="D4" s="240"/>
      <c r="E4" s="249" t="s">
        <v>362</v>
      </c>
      <c r="F4" s="271" t="s">
        <v>0</v>
      </c>
      <c r="G4" s="249">
        <v>16</v>
      </c>
      <c r="H4" s="404"/>
      <c r="I4" s="253"/>
      <c r="J4" s="253"/>
      <c r="K4" s="274" t="s">
        <v>23</v>
      </c>
      <c r="L4" s="253"/>
      <c r="M4" s="253"/>
      <c r="N4" s="76"/>
      <c r="O4" s="74"/>
      <c r="P4" s="74"/>
      <c r="Q4" s="405" t="s">
        <v>355</v>
      </c>
      <c r="R4" s="397">
        <v>2</v>
      </c>
      <c r="S4" s="71" t="s">
        <v>134</v>
      </c>
      <c r="T4" s="71" t="s">
        <v>135</v>
      </c>
      <c r="U4" s="71" t="s">
        <v>136</v>
      </c>
      <c r="V4" s="71" t="s">
        <v>137</v>
      </c>
    </row>
    <row r="5" spans="1:24" ht="22.5" customHeight="1">
      <c r="A5">
        <v>3</v>
      </c>
      <c r="B5" s="70" t="s">
        <v>17</v>
      </c>
      <c r="C5" s="233" t="s">
        <v>78</v>
      </c>
      <c r="D5" s="240"/>
      <c r="E5" s="249" t="s">
        <v>362</v>
      </c>
      <c r="F5" s="271" t="s">
        <v>501</v>
      </c>
      <c r="G5" s="249">
        <v>15</v>
      </c>
      <c r="H5" s="404"/>
      <c r="I5" s="253"/>
      <c r="J5" s="253"/>
      <c r="K5" s="253"/>
      <c r="L5" s="253"/>
      <c r="M5" s="253"/>
      <c r="N5" s="76"/>
      <c r="O5" s="74"/>
      <c r="P5" s="74"/>
      <c r="Q5" s="406" t="s">
        <v>355</v>
      </c>
      <c r="R5" s="397">
        <v>3</v>
      </c>
      <c r="S5" s="392" t="s">
        <v>4</v>
      </c>
      <c r="T5" s="392" t="s">
        <v>199</v>
      </c>
      <c r="U5" s="419" t="s">
        <v>264</v>
      </c>
      <c r="V5" s="419" t="s">
        <v>12</v>
      </c>
    </row>
    <row r="6" spans="1:24" ht="22.5" customHeight="1">
      <c r="A6">
        <v>4</v>
      </c>
      <c r="B6" s="64" t="s">
        <v>12</v>
      </c>
      <c r="C6" s="234" t="s">
        <v>173</v>
      </c>
      <c r="D6" s="65"/>
      <c r="E6" s="249" t="s">
        <v>362</v>
      </c>
      <c r="F6" s="271" t="s">
        <v>0</v>
      </c>
      <c r="G6" s="249">
        <v>18</v>
      </c>
      <c r="H6" s="404"/>
      <c r="I6" s="253"/>
      <c r="J6" s="253"/>
      <c r="K6" s="253"/>
      <c r="L6" s="253"/>
      <c r="M6" s="253"/>
      <c r="N6" s="69"/>
      <c r="O6" s="67"/>
      <c r="P6" s="67"/>
      <c r="Q6" s="406"/>
      <c r="R6" s="397">
        <v>4</v>
      </c>
      <c r="S6" s="394" t="s">
        <v>7</v>
      </c>
      <c r="T6" s="424" t="s">
        <v>18</v>
      </c>
      <c r="U6" s="394" t="s">
        <v>268</v>
      </c>
      <c r="V6" s="419" t="s">
        <v>13</v>
      </c>
      <c r="X6" s="45"/>
    </row>
    <row r="7" spans="1:24" ht="22.5" customHeight="1">
      <c r="A7">
        <v>5</v>
      </c>
      <c r="B7" s="70" t="s">
        <v>13</v>
      </c>
      <c r="C7" s="233" t="s">
        <v>82</v>
      </c>
      <c r="D7" s="239"/>
      <c r="E7" s="258" t="s">
        <v>362</v>
      </c>
      <c r="F7" s="270" t="s">
        <v>0</v>
      </c>
      <c r="G7" s="258">
        <v>14</v>
      </c>
      <c r="H7" s="404"/>
      <c r="I7" s="253"/>
      <c r="J7" s="253"/>
      <c r="K7" s="253"/>
      <c r="L7" s="253"/>
      <c r="M7" s="253"/>
      <c r="N7" s="69"/>
      <c r="O7" s="67"/>
      <c r="P7" s="67"/>
      <c r="Q7" s="406" t="s">
        <v>355</v>
      </c>
      <c r="R7" s="397">
        <v>5</v>
      </c>
      <c r="S7" s="391" t="s">
        <v>198</v>
      </c>
      <c r="T7" s="391" t="s">
        <v>21</v>
      </c>
      <c r="U7" s="419" t="s">
        <v>182</v>
      </c>
      <c r="V7" s="394" t="s">
        <v>228</v>
      </c>
    </row>
    <row r="8" spans="1:24" ht="22.5" customHeight="1">
      <c r="A8">
        <v>6</v>
      </c>
      <c r="B8" s="241" t="s">
        <v>356</v>
      </c>
      <c r="C8" s="235" t="s">
        <v>357</v>
      </c>
      <c r="D8" s="239"/>
      <c r="E8" s="258" t="s">
        <v>362</v>
      </c>
      <c r="F8" s="270" t="s">
        <v>502</v>
      </c>
      <c r="G8" s="258">
        <v>11</v>
      </c>
      <c r="H8" s="404"/>
      <c r="I8" s="253"/>
      <c r="J8" s="253"/>
      <c r="K8" s="253"/>
      <c r="L8" s="253"/>
      <c r="M8" s="253"/>
      <c r="N8" s="69"/>
      <c r="O8" s="67"/>
      <c r="P8" s="67"/>
      <c r="Q8" s="405" t="s">
        <v>358</v>
      </c>
      <c r="R8" s="396">
        <v>6</v>
      </c>
      <c r="S8" s="394" t="s">
        <v>200</v>
      </c>
      <c r="T8" s="391" t="s">
        <v>14</v>
      </c>
      <c r="U8" s="419" t="s">
        <v>93</v>
      </c>
      <c r="V8" s="394" t="s">
        <v>5</v>
      </c>
    </row>
    <row r="9" spans="1:24" ht="22.5" customHeight="1">
      <c r="A9">
        <v>7</v>
      </c>
      <c r="B9" s="70" t="s">
        <v>18</v>
      </c>
      <c r="C9" s="233" t="s">
        <v>89</v>
      </c>
      <c r="D9" s="239"/>
      <c r="E9" s="258" t="s">
        <v>362</v>
      </c>
      <c r="F9" s="270" t="s">
        <v>2</v>
      </c>
      <c r="G9" s="258">
        <v>12</v>
      </c>
      <c r="H9" s="404"/>
      <c r="I9" s="253"/>
      <c r="J9" s="253"/>
      <c r="K9" s="253"/>
      <c r="L9" s="253"/>
      <c r="M9" s="253"/>
      <c r="N9" s="69"/>
      <c r="O9" s="67"/>
      <c r="P9" s="67"/>
      <c r="Q9" s="407" t="s">
        <v>531</v>
      </c>
      <c r="R9" s="397">
        <v>7</v>
      </c>
      <c r="S9" s="424" t="s">
        <v>227</v>
      </c>
      <c r="T9" s="422" t="s">
        <v>266</v>
      </c>
      <c r="U9" s="394" t="s">
        <v>11</v>
      </c>
      <c r="V9" s="422" t="s">
        <v>19</v>
      </c>
      <c r="W9" s="71"/>
    </row>
    <row r="10" spans="1:24" ht="22.5" customHeight="1">
      <c r="A10" s="45">
        <v>8</v>
      </c>
      <c r="B10" s="70" t="s">
        <v>7</v>
      </c>
      <c r="C10" s="235" t="s">
        <v>354</v>
      </c>
      <c r="D10" s="239"/>
      <c r="E10" s="258" t="s">
        <v>362</v>
      </c>
      <c r="F10" s="270" t="s">
        <v>503</v>
      </c>
      <c r="G10" s="258">
        <v>12</v>
      </c>
      <c r="H10" s="404"/>
      <c r="I10" s="253"/>
      <c r="J10" s="253"/>
      <c r="K10" s="253"/>
      <c r="L10" s="269"/>
      <c r="M10" s="253"/>
      <c r="N10" s="69"/>
      <c r="O10" s="67"/>
      <c r="P10" s="67"/>
      <c r="Q10" s="408" t="s">
        <v>391</v>
      </c>
      <c r="R10" s="397">
        <v>8</v>
      </c>
      <c r="S10" s="140"/>
      <c r="T10" s="71"/>
      <c r="U10" s="140"/>
      <c r="V10" s="422" t="s">
        <v>230</v>
      </c>
      <c r="W10" s="132"/>
    </row>
    <row r="11" spans="1:24" ht="22.5" customHeight="1">
      <c r="A11" s="45">
        <v>9</v>
      </c>
      <c r="B11" s="231" t="s">
        <v>10</v>
      </c>
      <c r="C11" s="233" t="s">
        <v>174</v>
      </c>
      <c r="D11" s="65"/>
      <c r="E11" s="258" t="s">
        <v>362</v>
      </c>
      <c r="F11" s="270" t="s">
        <v>1</v>
      </c>
      <c r="G11" s="258">
        <v>13</v>
      </c>
      <c r="H11" s="404"/>
      <c r="I11" s="253"/>
      <c r="J11" s="253"/>
      <c r="K11" s="253"/>
      <c r="L11" s="253"/>
      <c r="M11" s="274" t="s">
        <v>23</v>
      </c>
      <c r="N11" s="76"/>
      <c r="O11" s="74"/>
      <c r="P11" s="74"/>
      <c r="Q11" s="408" t="s">
        <v>378</v>
      </c>
      <c r="R11" s="396">
        <v>9</v>
      </c>
      <c r="S11" s="140"/>
      <c r="T11" s="71"/>
      <c r="U11" s="140"/>
      <c r="V11" s="140"/>
    </row>
    <row r="12" spans="1:24" ht="22.5" customHeight="1">
      <c r="A12" s="45">
        <v>10</v>
      </c>
      <c r="B12" s="77" t="s">
        <v>21</v>
      </c>
      <c r="C12" s="236" t="s">
        <v>364</v>
      </c>
      <c r="D12" s="240"/>
      <c r="E12" s="249" t="s">
        <v>362</v>
      </c>
      <c r="F12" s="271" t="s">
        <v>1</v>
      </c>
      <c r="G12" s="249">
        <v>11</v>
      </c>
      <c r="H12" s="404"/>
      <c r="I12" s="253"/>
      <c r="J12" s="253"/>
      <c r="K12" s="253"/>
      <c r="L12" s="253"/>
      <c r="M12" s="253"/>
      <c r="N12" s="76"/>
      <c r="O12" s="74"/>
      <c r="P12" s="74"/>
      <c r="Q12" s="403" t="s">
        <v>366</v>
      </c>
      <c r="R12" s="397">
        <v>10</v>
      </c>
      <c r="S12" s="140"/>
      <c r="T12" s="71"/>
      <c r="U12" s="140"/>
      <c r="V12" s="140"/>
    </row>
    <row r="13" spans="1:24" ht="22.5" customHeight="1">
      <c r="A13" s="45">
        <v>11</v>
      </c>
      <c r="B13" s="70" t="s">
        <v>182</v>
      </c>
      <c r="C13" s="233" t="s">
        <v>270</v>
      </c>
      <c r="D13" s="240"/>
      <c r="E13" s="249" t="s">
        <v>362</v>
      </c>
      <c r="F13" s="271" t="s">
        <v>0</v>
      </c>
      <c r="G13" s="249">
        <v>17</v>
      </c>
      <c r="H13" s="417" t="s">
        <v>23</v>
      </c>
      <c r="I13" s="253"/>
      <c r="J13" s="253"/>
      <c r="K13" s="253"/>
      <c r="L13" s="253"/>
      <c r="M13" s="253"/>
      <c r="N13" s="76"/>
      <c r="O13" s="74"/>
      <c r="P13" s="74"/>
      <c r="Q13" s="409" t="s">
        <v>370</v>
      </c>
      <c r="R13" s="396">
        <v>11</v>
      </c>
      <c r="S13" s="78"/>
      <c r="T13" s="78"/>
      <c r="U13" s="71"/>
      <c r="V13" s="79"/>
    </row>
    <row r="14" spans="1:24" ht="22.5" customHeight="1" thickBot="1">
      <c r="A14" s="45">
        <v>12</v>
      </c>
      <c r="B14" s="219" t="s">
        <v>16</v>
      </c>
      <c r="C14" s="236" t="s">
        <v>81</v>
      </c>
      <c r="D14" s="239"/>
      <c r="E14" s="249" t="s">
        <v>362</v>
      </c>
      <c r="F14" s="271" t="s">
        <v>1</v>
      </c>
      <c r="G14" s="249">
        <v>16</v>
      </c>
      <c r="H14" s="417" t="s">
        <v>23</v>
      </c>
      <c r="I14" s="253" t="s">
        <v>588</v>
      </c>
      <c r="J14" s="253"/>
      <c r="K14" s="274" t="s">
        <v>23</v>
      </c>
      <c r="L14" s="253"/>
      <c r="M14" s="253"/>
      <c r="N14" s="69"/>
      <c r="O14" s="67"/>
      <c r="P14" s="67"/>
      <c r="Q14" s="405" t="s">
        <v>355</v>
      </c>
      <c r="R14" s="397">
        <v>12</v>
      </c>
      <c r="S14" s="72"/>
      <c r="T14" s="71"/>
      <c r="U14" s="78"/>
      <c r="V14" s="79"/>
    </row>
    <row r="15" spans="1:24" ht="22.5" customHeight="1" thickBot="1">
      <c r="A15" s="45">
        <v>13</v>
      </c>
      <c r="B15" s="70" t="s">
        <v>5</v>
      </c>
      <c r="C15" s="233" t="s">
        <v>179</v>
      </c>
      <c r="D15" s="239"/>
      <c r="E15" s="258" t="s">
        <v>362</v>
      </c>
      <c r="F15" s="270" t="s">
        <v>1</v>
      </c>
      <c r="G15" s="258">
        <v>8</v>
      </c>
      <c r="H15" s="404"/>
      <c r="I15" s="253"/>
      <c r="J15" s="253"/>
      <c r="K15" s="253"/>
      <c r="L15" s="253"/>
      <c r="M15" s="253"/>
      <c r="N15" s="76"/>
      <c r="O15" s="74"/>
      <c r="P15" s="74"/>
      <c r="Q15" s="410" t="s">
        <v>370</v>
      </c>
      <c r="R15" s="396">
        <v>13</v>
      </c>
      <c r="S15" s="80"/>
      <c r="T15" s="472" t="s">
        <v>83</v>
      </c>
      <c r="U15" s="473"/>
      <c r="V15" s="474"/>
    </row>
    <row r="16" spans="1:24" ht="22.5" customHeight="1">
      <c r="A16" s="45">
        <v>14</v>
      </c>
      <c r="B16" s="76" t="s">
        <v>93</v>
      </c>
      <c r="C16" s="237" t="s">
        <v>176</v>
      </c>
      <c r="D16" s="258"/>
      <c r="E16" s="258" t="s">
        <v>362</v>
      </c>
      <c r="F16" s="270" t="s">
        <v>0</v>
      </c>
      <c r="G16" s="258">
        <v>6</v>
      </c>
      <c r="H16" s="404"/>
      <c r="I16" s="253"/>
      <c r="J16" s="253"/>
      <c r="K16" s="253"/>
      <c r="L16" s="253"/>
      <c r="M16" s="253"/>
      <c r="N16" s="76"/>
      <c r="O16" s="74"/>
      <c r="P16" s="67"/>
      <c r="Q16" s="405" t="s">
        <v>359</v>
      </c>
      <c r="R16" s="397">
        <v>14</v>
      </c>
      <c r="S16" s="65" t="s">
        <v>84</v>
      </c>
      <c r="T16" s="475" t="s">
        <v>494</v>
      </c>
      <c r="U16" s="476"/>
      <c r="V16" s="477"/>
    </row>
    <row r="17" spans="1:24" ht="22.5" customHeight="1">
      <c r="A17" s="45">
        <v>15</v>
      </c>
      <c r="B17" s="76" t="s">
        <v>14</v>
      </c>
      <c r="C17" s="237" t="s">
        <v>271</v>
      </c>
      <c r="D17" s="249"/>
      <c r="E17" s="249" t="s">
        <v>362</v>
      </c>
      <c r="F17" s="271" t="s">
        <v>1</v>
      </c>
      <c r="G17" s="249">
        <v>12</v>
      </c>
      <c r="H17" s="404"/>
      <c r="I17" s="274" t="s">
        <v>23</v>
      </c>
      <c r="J17" s="253"/>
      <c r="K17" s="253"/>
      <c r="L17" s="253"/>
      <c r="M17" s="253"/>
      <c r="N17" s="76"/>
      <c r="O17" s="74"/>
      <c r="P17" s="74"/>
      <c r="Q17" s="409" t="s">
        <v>359</v>
      </c>
      <c r="R17" s="396">
        <v>15</v>
      </c>
      <c r="S17" s="73" t="s">
        <v>85</v>
      </c>
      <c r="T17" s="478" t="s">
        <v>495</v>
      </c>
      <c r="U17" s="479"/>
      <c r="V17" s="480"/>
    </row>
    <row r="18" spans="1:24" ht="22.5" customHeight="1">
      <c r="A18" s="45">
        <v>16</v>
      </c>
      <c r="B18" s="70" t="s">
        <v>86</v>
      </c>
      <c r="C18" s="233" t="s">
        <v>87</v>
      </c>
      <c r="D18" s="240"/>
      <c r="E18" s="249" t="s">
        <v>362</v>
      </c>
      <c r="F18" s="271" t="s">
        <v>509</v>
      </c>
      <c r="G18" s="249">
        <v>13</v>
      </c>
      <c r="H18" s="404"/>
      <c r="I18" s="253"/>
      <c r="J18" s="253"/>
      <c r="K18" s="253"/>
      <c r="L18" s="253"/>
      <c r="M18" s="253"/>
      <c r="N18" s="76"/>
      <c r="O18" s="74"/>
      <c r="P18" s="74"/>
      <c r="Q18" s="409" t="s">
        <v>372</v>
      </c>
      <c r="R18" s="396">
        <v>16</v>
      </c>
      <c r="S18" s="73" t="s">
        <v>75</v>
      </c>
      <c r="T18" s="481" t="s">
        <v>496</v>
      </c>
      <c r="U18" s="482"/>
      <c r="V18" s="483"/>
      <c r="X18" s="81"/>
    </row>
    <row r="19" spans="1:24" ht="22.5" customHeight="1">
      <c r="A19" s="45">
        <v>17</v>
      </c>
      <c r="B19" s="70" t="s">
        <v>9</v>
      </c>
      <c r="C19" s="233" t="s">
        <v>175</v>
      </c>
      <c r="D19" s="240"/>
      <c r="E19" s="249" t="s">
        <v>362</v>
      </c>
      <c r="F19" s="271" t="s">
        <v>2</v>
      </c>
      <c r="G19" s="249">
        <v>10</v>
      </c>
      <c r="H19" s="404"/>
      <c r="I19" s="253"/>
      <c r="J19" s="253"/>
      <c r="K19" s="253"/>
      <c r="L19" s="253"/>
      <c r="M19" s="253"/>
      <c r="N19" s="76"/>
      <c r="O19" s="74"/>
      <c r="P19" s="74"/>
      <c r="Q19" s="410"/>
      <c r="R19" s="396">
        <v>17</v>
      </c>
      <c r="S19" s="487" t="s">
        <v>88</v>
      </c>
      <c r="T19" s="481" t="s">
        <v>497</v>
      </c>
      <c r="U19" s="482"/>
      <c r="V19" s="483"/>
    </row>
    <row r="20" spans="1:24" ht="22.5" customHeight="1">
      <c r="A20" s="45">
        <v>18</v>
      </c>
      <c r="B20" s="70" t="s">
        <v>8</v>
      </c>
      <c r="C20" s="233" t="s">
        <v>92</v>
      </c>
      <c r="D20" s="73"/>
      <c r="E20" s="249" t="s">
        <v>362</v>
      </c>
      <c r="F20" s="271" t="s">
        <v>515</v>
      </c>
      <c r="G20" s="249">
        <v>6</v>
      </c>
      <c r="H20" s="404"/>
      <c r="I20" s="253"/>
      <c r="J20" s="253"/>
      <c r="K20" s="253"/>
      <c r="L20" s="253"/>
      <c r="M20" s="253"/>
      <c r="N20" s="76"/>
      <c r="O20" s="74"/>
      <c r="P20" s="67"/>
      <c r="Q20" s="406"/>
      <c r="R20" s="396">
        <v>18</v>
      </c>
      <c r="S20" s="488"/>
      <c r="T20" s="481" t="s">
        <v>514</v>
      </c>
      <c r="U20" s="482"/>
      <c r="V20" s="483"/>
    </row>
    <row r="21" spans="1:24" ht="22.5" customHeight="1">
      <c r="A21" s="45">
        <v>19</v>
      </c>
      <c r="B21" s="64" t="s">
        <v>11</v>
      </c>
      <c r="C21" s="264" t="s">
        <v>375</v>
      </c>
      <c r="D21" s="239"/>
      <c r="E21" s="249" t="s">
        <v>362</v>
      </c>
      <c r="F21" s="271" t="s">
        <v>516</v>
      </c>
      <c r="G21" s="249">
        <v>15</v>
      </c>
      <c r="H21" s="404"/>
      <c r="I21" s="253"/>
      <c r="J21" s="253"/>
      <c r="K21" s="253"/>
      <c r="L21" s="253"/>
      <c r="M21" s="253"/>
      <c r="N21" s="76"/>
      <c r="O21" s="74"/>
      <c r="P21" s="74"/>
      <c r="Q21" s="410" t="s">
        <v>376</v>
      </c>
      <c r="R21" s="398">
        <v>19</v>
      </c>
      <c r="S21" s="489" t="s">
        <v>90</v>
      </c>
      <c r="T21" s="478" t="s">
        <v>590</v>
      </c>
      <c r="U21" s="479"/>
      <c r="V21" s="480"/>
    </row>
    <row r="22" spans="1:24" ht="22.5" customHeight="1">
      <c r="A22" s="45">
        <v>20</v>
      </c>
      <c r="B22" s="70" t="s">
        <v>19</v>
      </c>
      <c r="C22" s="233" t="s">
        <v>91</v>
      </c>
      <c r="D22" s="255"/>
      <c r="E22" s="259" t="s">
        <v>362</v>
      </c>
      <c r="F22" s="389" t="s">
        <v>530</v>
      </c>
      <c r="G22" s="259">
        <v>5</v>
      </c>
      <c r="H22" s="404"/>
      <c r="I22" s="253"/>
      <c r="J22" s="253"/>
      <c r="K22" s="253"/>
      <c r="L22" s="253"/>
      <c r="M22" s="253"/>
      <c r="N22" s="76"/>
      <c r="O22" s="74"/>
      <c r="P22" s="74"/>
      <c r="Q22" s="410" t="s">
        <v>372</v>
      </c>
      <c r="R22" s="396">
        <v>20</v>
      </c>
      <c r="S22" s="490"/>
      <c r="T22" s="481" t="s">
        <v>498</v>
      </c>
      <c r="U22" s="482"/>
      <c r="V22" s="483"/>
    </row>
    <row r="23" spans="1:24" ht="22.5" customHeight="1">
      <c r="A23">
        <v>21</v>
      </c>
      <c r="B23" s="76" t="s">
        <v>20</v>
      </c>
      <c r="C23" s="233" t="s">
        <v>177</v>
      </c>
      <c r="D23" s="240"/>
      <c r="E23" s="249" t="s">
        <v>362</v>
      </c>
      <c r="F23" s="271" t="s">
        <v>2</v>
      </c>
      <c r="G23" s="249">
        <v>6</v>
      </c>
      <c r="H23" s="404"/>
      <c r="I23" s="253"/>
      <c r="J23" s="253"/>
      <c r="K23" s="253"/>
      <c r="L23" s="253"/>
      <c r="M23" s="253"/>
      <c r="N23" s="76"/>
      <c r="O23" s="74"/>
      <c r="P23" s="74"/>
      <c r="Q23" s="411" t="s">
        <v>511</v>
      </c>
      <c r="R23" s="396">
        <v>21</v>
      </c>
      <c r="S23" s="259" t="s">
        <v>483</v>
      </c>
      <c r="T23" s="491" t="s">
        <v>484</v>
      </c>
      <c r="U23" s="492"/>
      <c r="V23" s="493"/>
    </row>
    <row r="24" spans="1:24" ht="22.5" customHeight="1">
      <c r="A24">
        <v>22</v>
      </c>
      <c r="B24" s="64" t="s">
        <v>80</v>
      </c>
      <c r="C24" s="234" t="s">
        <v>195</v>
      </c>
      <c r="D24" s="239"/>
      <c r="E24" s="249" t="s">
        <v>371</v>
      </c>
      <c r="F24" s="425" t="s">
        <v>505</v>
      </c>
      <c r="G24" s="249"/>
      <c r="H24" s="404"/>
      <c r="I24" s="253"/>
      <c r="J24" s="253"/>
      <c r="K24" s="74"/>
      <c r="L24" s="82"/>
      <c r="M24" s="253"/>
      <c r="N24" s="76"/>
      <c r="O24" s="74"/>
      <c r="P24" s="74"/>
      <c r="Q24" s="403"/>
      <c r="R24" s="397">
        <v>22</v>
      </c>
      <c r="S24" s="418" t="s">
        <v>499</v>
      </c>
      <c r="T24" s="478" t="s">
        <v>591</v>
      </c>
      <c r="U24" s="479"/>
      <c r="V24" s="480"/>
    </row>
    <row r="25" spans="1:24" ht="22.5" customHeight="1">
      <c r="A25">
        <v>23</v>
      </c>
      <c r="B25" s="64" t="s">
        <v>15</v>
      </c>
      <c r="C25" s="234" t="s">
        <v>139</v>
      </c>
      <c r="D25" s="239"/>
      <c r="E25" s="258" t="s">
        <v>371</v>
      </c>
      <c r="F25" s="426" t="s">
        <v>505</v>
      </c>
      <c r="G25" s="258"/>
      <c r="H25" s="69"/>
      <c r="I25" s="67"/>
      <c r="J25" s="67"/>
      <c r="K25" s="67"/>
      <c r="L25" s="67"/>
      <c r="M25" s="67"/>
      <c r="N25" s="69"/>
      <c r="O25" s="67"/>
      <c r="P25" s="67"/>
      <c r="Q25" s="412"/>
      <c r="R25" s="399" t="s">
        <v>138</v>
      </c>
      <c r="S25" s="418" t="s">
        <v>500</v>
      </c>
      <c r="T25" s="478" t="s">
        <v>510</v>
      </c>
      <c r="U25" s="494"/>
      <c r="V25" s="495"/>
    </row>
    <row r="26" spans="1:24" ht="22.5" customHeight="1" thickBot="1">
      <c r="A26">
        <v>24</v>
      </c>
      <c r="B26" s="84" t="s">
        <v>6</v>
      </c>
      <c r="C26" s="288" t="s">
        <v>390</v>
      </c>
      <c r="D26" s="287"/>
      <c r="E26" s="287" t="s">
        <v>371</v>
      </c>
      <c r="F26" s="421" t="s">
        <v>505</v>
      </c>
      <c r="G26" s="287"/>
      <c r="H26" s="84"/>
      <c r="I26" s="86"/>
      <c r="J26" s="86"/>
      <c r="K26" s="86"/>
      <c r="L26" s="86"/>
      <c r="M26" s="86"/>
      <c r="N26" s="84"/>
      <c r="O26" s="86"/>
      <c r="P26" s="86"/>
      <c r="Q26" s="413"/>
      <c r="R26" s="400" t="s">
        <v>138</v>
      </c>
      <c r="S26" s="423" t="s">
        <v>190</v>
      </c>
      <c r="T26" s="484" t="s">
        <v>194</v>
      </c>
      <c r="U26" s="485"/>
      <c r="V26" s="486"/>
    </row>
    <row r="27" spans="1:24">
      <c r="S27" s="44"/>
      <c r="T27" s="47"/>
      <c r="U27" s="47"/>
      <c r="V27" s="48"/>
    </row>
    <row r="28" spans="1:24" ht="17.25">
      <c r="T28" s="38"/>
      <c r="U28" s="38"/>
    </row>
    <row r="29" spans="1:24" ht="17.25">
      <c r="S29" s="46"/>
      <c r="T29" s="38"/>
      <c r="U29" s="38"/>
      <c r="V29" s="49"/>
    </row>
    <row r="30" spans="1:24" ht="17.25">
      <c r="S30" s="46"/>
      <c r="T30" s="38"/>
      <c r="U30" s="38"/>
    </row>
    <row r="31" spans="1:24" ht="17.25">
      <c r="T31" s="38"/>
      <c r="U31" s="38"/>
    </row>
    <row r="32" spans="1:24" ht="17.25">
      <c r="T32" s="38"/>
      <c r="U32" s="38"/>
    </row>
    <row r="33" spans="20:21" ht="17.25">
      <c r="T33" s="38"/>
      <c r="U33" s="38"/>
    </row>
    <row r="34" spans="20:21" ht="17.25">
      <c r="T34" s="38"/>
      <c r="U34" s="38"/>
    </row>
    <row r="35" spans="20:21" ht="17.25">
      <c r="T35" s="38"/>
      <c r="U35" s="38"/>
    </row>
    <row r="36" spans="20:21" ht="17.25">
      <c r="T36" s="38"/>
      <c r="U36" s="38"/>
    </row>
    <row r="37" spans="20:21" ht="17.25">
      <c r="T37" s="38"/>
      <c r="U37" s="38"/>
    </row>
  </sheetData>
  <mergeCells count="15">
    <mergeCell ref="T24:V24"/>
    <mergeCell ref="T26:V26"/>
    <mergeCell ref="S19:S20"/>
    <mergeCell ref="T19:V19"/>
    <mergeCell ref="T20:V20"/>
    <mergeCell ref="S21:S22"/>
    <mergeCell ref="T21:V21"/>
    <mergeCell ref="T22:V22"/>
    <mergeCell ref="T23:V23"/>
    <mergeCell ref="T25:V25"/>
    <mergeCell ref="A1:U1"/>
    <mergeCell ref="T15:V15"/>
    <mergeCell ref="T16:V16"/>
    <mergeCell ref="T17:V17"/>
    <mergeCell ref="T18:V18"/>
  </mergeCells>
  <phoneticPr fontId="2"/>
  <pageMargins left="0.2" right="0.25" top="0.75" bottom="0.75" header="0.3" footer="0.3"/>
  <pageSetup paperSize="9" scale="84" orientation="landscape" r:id="rId1"/>
  <headerFooter alignWithMargins="0"/>
</worksheet>
</file>

<file path=xl/worksheets/sheet3.xml><?xml version="1.0" encoding="utf-8"?>
<worksheet xmlns="http://schemas.openxmlformats.org/spreadsheetml/2006/main" xmlns:r="http://schemas.openxmlformats.org/officeDocument/2006/relationships">
  <sheetPr>
    <tabColor rgb="FFFFC000"/>
    <pageSetUpPr fitToPage="1"/>
  </sheetPr>
  <dimension ref="A2:E29"/>
  <sheetViews>
    <sheetView workbookViewId="0">
      <selection activeCell="D16" sqref="D16"/>
    </sheetView>
  </sheetViews>
  <sheetFormatPr defaultRowHeight="13.5"/>
  <cols>
    <col min="1" max="1" width="9" style="11"/>
    <col min="2" max="2" width="17" style="11" bestFit="1" customWidth="1"/>
    <col min="3" max="16384" width="9" style="11"/>
  </cols>
  <sheetData>
    <row r="2" spans="1:5" ht="21">
      <c r="E2" s="25" t="s">
        <v>185</v>
      </c>
    </row>
    <row r="3" spans="1:5" ht="14.25">
      <c r="A3" s="11" t="s">
        <v>94</v>
      </c>
      <c r="B3" s="160" t="s">
        <v>4</v>
      </c>
      <c r="E3" s="11" t="s">
        <v>393</v>
      </c>
    </row>
    <row r="4" spans="1:5" ht="14.25">
      <c r="A4" s="11" t="s">
        <v>95</v>
      </c>
      <c r="B4" s="161" t="s">
        <v>7</v>
      </c>
      <c r="E4" s="11" t="s">
        <v>554</v>
      </c>
    </row>
    <row r="5" spans="1:5" ht="14.25">
      <c r="A5" s="11" t="s">
        <v>96</v>
      </c>
      <c r="B5" s="160" t="s">
        <v>198</v>
      </c>
      <c r="E5" s="291" t="s">
        <v>555</v>
      </c>
    </row>
    <row r="6" spans="1:5" ht="14.25">
      <c r="A6" s="11" t="s">
        <v>97</v>
      </c>
      <c r="B6" s="161" t="s">
        <v>200</v>
      </c>
      <c r="E6" s="291" t="s">
        <v>556</v>
      </c>
    </row>
    <row r="7" spans="1:5" ht="14.25">
      <c r="A7" s="11" t="s">
        <v>98</v>
      </c>
      <c r="B7" s="161" t="s">
        <v>227</v>
      </c>
      <c r="E7" s="11" t="s">
        <v>151</v>
      </c>
    </row>
    <row r="8" spans="1:5" ht="14.25">
      <c r="A8" s="11" t="s">
        <v>99</v>
      </c>
      <c r="B8" s="160" t="s">
        <v>199</v>
      </c>
      <c r="E8" s="11" t="s">
        <v>181</v>
      </c>
    </row>
    <row r="9" spans="1:5" ht="14.25">
      <c r="A9" s="11" t="s">
        <v>100</v>
      </c>
      <c r="B9" s="161" t="s">
        <v>18</v>
      </c>
      <c r="E9" s="11" t="s">
        <v>149</v>
      </c>
    </row>
    <row r="10" spans="1:5" ht="14.25">
      <c r="A10" s="11" t="s">
        <v>101</v>
      </c>
      <c r="B10" s="160" t="s">
        <v>21</v>
      </c>
      <c r="E10" s="11" t="s">
        <v>152</v>
      </c>
    </row>
    <row r="11" spans="1:5" ht="14.25">
      <c r="A11" s="11" t="s">
        <v>102</v>
      </c>
      <c r="B11" s="160" t="s">
        <v>14</v>
      </c>
      <c r="E11" s="11" t="s">
        <v>150</v>
      </c>
    </row>
    <row r="12" spans="1:5" ht="14.25">
      <c r="A12" s="11" t="s">
        <v>103</v>
      </c>
      <c r="B12" s="160" t="s">
        <v>266</v>
      </c>
      <c r="E12" s="11" t="s">
        <v>394</v>
      </c>
    </row>
    <row r="13" spans="1:5" ht="14.25">
      <c r="A13" s="11" t="s">
        <v>104</v>
      </c>
      <c r="B13" s="161" t="s">
        <v>264</v>
      </c>
      <c r="E13" s="11" t="s">
        <v>486</v>
      </c>
    </row>
    <row r="14" spans="1:5" ht="14.25">
      <c r="A14" s="11" t="s">
        <v>105</v>
      </c>
      <c r="B14" s="161" t="s">
        <v>267</v>
      </c>
      <c r="E14" s="11" t="s">
        <v>196</v>
      </c>
    </row>
    <row r="15" spans="1:5" ht="14.25">
      <c r="A15" s="11" t="s">
        <v>106</v>
      </c>
      <c r="B15" s="161" t="s">
        <v>182</v>
      </c>
      <c r="E15" s="11" t="s">
        <v>552</v>
      </c>
    </row>
    <row r="16" spans="1:5" ht="14.25">
      <c r="A16" s="11" t="s">
        <v>107</v>
      </c>
      <c r="B16" s="161" t="s">
        <v>93</v>
      </c>
      <c r="E16" s="291" t="s">
        <v>395</v>
      </c>
    </row>
    <row r="17" spans="1:5" ht="14.25">
      <c r="A17" s="11" t="s">
        <v>108</v>
      </c>
      <c r="B17" s="161" t="s">
        <v>11</v>
      </c>
      <c r="E17" s="291" t="s">
        <v>396</v>
      </c>
    </row>
    <row r="18" spans="1:5" ht="14.25">
      <c r="A18" s="11" t="s">
        <v>109</v>
      </c>
      <c r="B18" s="161" t="s">
        <v>12</v>
      </c>
      <c r="E18" s="11" t="s">
        <v>506</v>
      </c>
    </row>
    <row r="19" spans="1:5" ht="14.25">
      <c r="A19" s="11" t="s">
        <v>110</v>
      </c>
      <c r="B19" s="161" t="s">
        <v>13</v>
      </c>
      <c r="E19" s="291" t="s">
        <v>507</v>
      </c>
    </row>
    <row r="20" spans="1:5" ht="14.25">
      <c r="A20" s="11" t="s">
        <v>111</v>
      </c>
      <c r="B20" s="161" t="s">
        <v>228</v>
      </c>
      <c r="E20" s="11" t="s">
        <v>513</v>
      </c>
    </row>
    <row r="21" spans="1:5" ht="14.25">
      <c r="A21" s="11" t="s">
        <v>112</v>
      </c>
      <c r="B21" s="161" t="s">
        <v>5</v>
      </c>
      <c r="E21" s="11" t="s">
        <v>508</v>
      </c>
    </row>
    <row r="22" spans="1:5" ht="14.25">
      <c r="A22" s="11" t="s">
        <v>113</v>
      </c>
      <c r="B22" s="160" t="s">
        <v>19</v>
      </c>
      <c r="E22" s="11" t="s">
        <v>583</v>
      </c>
    </row>
    <row r="23" spans="1:5" ht="14.25">
      <c r="A23" s="11" t="s">
        <v>170</v>
      </c>
      <c r="B23" s="160" t="s">
        <v>230</v>
      </c>
      <c r="E23" s="11" t="s">
        <v>573</v>
      </c>
    </row>
    <row r="24" spans="1:5">
      <c r="E24" s="162"/>
    </row>
    <row r="25" spans="1:5">
      <c r="E25" s="11" t="s">
        <v>192</v>
      </c>
    </row>
    <row r="26" spans="1:5">
      <c r="E26" s="11" t="s">
        <v>193</v>
      </c>
    </row>
    <row r="27" spans="1:5">
      <c r="E27" s="11" t="s">
        <v>187</v>
      </c>
    </row>
    <row r="28" spans="1:5">
      <c r="E28" s="11" t="s">
        <v>186</v>
      </c>
    </row>
    <row r="29" spans="1:5">
      <c r="E29" s="11" t="s">
        <v>191</v>
      </c>
    </row>
  </sheetData>
  <phoneticPr fontId="2"/>
  <pageMargins left="0.75" right="0.75" top="1" bottom="1" header="0.51200000000000001" footer="0.51200000000000001"/>
  <pageSetup paperSize="9" scale="82" orientation="landscape" r:id="rId1"/>
  <headerFooter alignWithMargins="0"/>
</worksheet>
</file>

<file path=xl/worksheets/sheet4.xml><?xml version="1.0" encoding="utf-8"?>
<worksheet xmlns="http://schemas.openxmlformats.org/spreadsheetml/2006/main" xmlns:r="http://schemas.openxmlformats.org/officeDocument/2006/relationships">
  <sheetPr>
    <tabColor rgb="FFFFC000"/>
  </sheetPr>
  <dimension ref="A1:D61"/>
  <sheetViews>
    <sheetView workbookViewId="0">
      <selection activeCell="E30" sqref="E30"/>
    </sheetView>
  </sheetViews>
  <sheetFormatPr defaultRowHeight="14.25" customHeight="1"/>
  <cols>
    <col min="1" max="1" width="1.5" style="37" customWidth="1"/>
    <col min="2" max="2" width="22.875" style="37" customWidth="1"/>
    <col min="3" max="16384" width="9" style="37"/>
  </cols>
  <sheetData>
    <row r="1" spans="1:3" ht="23.25" customHeight="1">
      <c r="A1" s="91" t="s">
        <v>163</v>
      </c>
    </row>
    <row r="2" spans="1:3" s="460" customFormat="1" ht="14.25" customHeight="1">
      <c r="B2" s="460" t="s">
        <v>64</v>
      </c>
      <c r="C2" s="460" t="s">
        <v>557</v>
      </c>
    </row>
    <row r="3" spans="1:3" s="460" customFormat="1" ht="14.25" customHeight="1">
      <c r="B3" s="460" t="s">
        <v>487</v>
      </c>
      <c r="C3" s="460" t="s">
        <v>558</v>
      </c>
    </row>
    <row r="4" spans="1:3" s="460" customFormat="1" ht="14.25" customHeight="1">
      <c r="C4" s="460" t="s">
        <v>66</v>
      </c>
    </row>
    <row r="5" spans="1:3" s="460" customFormat="1" ht="14.25" customHeight="1">
      <c r="C5" s="460" t="s">
        <v>398</v>
      </c>
    </row>
    <row r="6" spans="1:3" s="460" customFormat="1" ht="8.25" customHeight="1"/>
    <row r="7" spans="1:3" s="460" customFormat="1" ht="14.25" customHeight="1">
      <c r="B7" s="460" t="s">
        <v>65</v>
      </c>
      <c r="C7" s="460" t="s">
        <v>141</v>
      </c>
    </row>
    <row r="8" spans="1:3" s="460" customFormat="1" ht="14.25" customHeight="1">
      <c r="B8" s="460" t="s">
        <v>488</v>
      </c>
      <c r="C8" s="460" t="s">
        <v>66</v>
      </c>
    </row>
    <row r="9" spans="1:3" s="460" customFormat="1" ht="14.25" customHeight="1">
      <c r="C9" s="460" t="s">
        <v>398</v>
      </c>
    </row>
    <row r="10" spans="1:3" s="460" customFormat="1" ht="14.25" customHeight="1">
      <c r="C10" s="460" t="s">
        <v>142</v>
      </c>
    </row>
    <row r="11" spans="1:3" s="460" customFormat="1" ht="8.25" customHeight="1"/>
    <row r="12" spans="1:3" s="460" customFormat="1" ht="14.25" customHeight="1">
      <c r="B12" s="460" t="s">
        <v>146</v>
      </c>
      <c r="C12" s="460" t="s">
        <v>143</v>
      </c>
    </row>
    <row r="13" spans="1:3" s="460" customFormat="1" ht="14.25" customHeight="1">
      <c r="B13" s="460" t="s">
        <v>489</v>
      </c>
      <c r="C13" s="460" t="s">
        <v>140</v>
      </c>
    </row>
    <row r="14" spans="1:3" s="460" customFormat="1" ht="14.25" customHeight="1">
      <c r="B14" s="460" t="s">
        <v>490</v>
      </c>
      <c r="C14" s="460" t="s">
        <v>68</v>
      </c>
    </row>
    <row r="15" spans="1:3" s="460" customFormat="1" ht="14.25" customHeight="1">
      <c r="C15" s="460" t="s">
        <v>144</v>
      </c>
    </row>
    <row r="16" spans="1:3" s="460" customFormat="1" ht="14.25" customHeight="1">
      <c r="C16" s="460" t="s">
        <v>145</v>
      </c>
    </row>
    <row r="17" spans="1:3" s="460" customFormat="1" ht="14.25" customHeight="1">
      <c r="C17" s="460" t="s">
        <v>66</v>
      </c>
    </row>
    <row r="18" spans="1:3" s="460" customFormat="1" ht="14.25" customHeight="1">
      <c r="C18" s="460" t="s">
        <v>67</v>
      </c>
    </row>
    <row r="19" spans="1:3" s="460" customFormat="1" ht="14.25" customHeight="1">
      <c r="C19" s="460" t="s">
        <v>397</v>
      </c>
    </row>
    <row r="20" spans="1:3" ht="6" customHeight="1"/>
    <row r="21" spans="1:3" s="460" customFormat="1" ht="14.25" customHeight="1">
      <c r="B21" s="460" t="s">
        <v>586</v>
      </c>
    </row>
    <row r="22" spans="1:3" s="460" customFormat="1" ht="14.25" customHeight="1">
      <c r="B22" s="460" t="s">
        <v>587</v>
      </c>
    </row>
    <row r="23" spans="1:3" ht="6" customHeight="1"/>
    <row r="24" spans="1:3" s="460" customFormat="1" ht="14.25" customHeight="1">
      <c r="B24" s="460" t="s">
        <v>148</v>
      </c>
    </row>
    <row r="25" spans="1:3" s="460" customFormat="1" ht="14.25" customHeight="1">
      <c r="B25" s="460" t="s">
        <v>491</v>
      </c>
    </row>
    <row r="26" spans="1:3" s="460" customFormat="1" ht="14.25" customHeight="1">
      <c r="B26" s="460" t="s">
        <v>492</v>
      </c>
    </row>
    <row r="27" spans="1:3" s="460" customFormat="1" ht="5.25" customHeight="1"/>
    <row r="28" spans="1:3" s="460" customFormat="1" ht="14.25" customHeight="1">
      <c r="B28" s="460" t="s">
        <v>401</v>
      </c>
    </row>
    <row r="29" spans="1:3" s="460" customFormat="1" ht="14.25" customHeight="1">
      <c r="B29" s="460" t="s">
        <v>69</v>
      </c>
    </row>
    <row r="31" spans="1:3" ht="22.5" customHeight="1">
      <c r="A31" s="40" t="s">
        <v>164</v>
      </c>
    </row>
    <row r="32" spans="1:3" s="460" customFormat="1" ht="14.25" customHeight="1">
      <c r="A32" s="460" t="s">
        <v>133</v>
      </c>
      <c r="B32" s="460" t="s">
        <v>403</v>
      </c>
    </row>
    <row r="33" spans="1:4" s="460" customFormat="1" ht="14.25" customHeight="1">
      <c r="B33" s="460" t="s">
        <v>189</v>
      </c>
    </row>
    <row r="34" spans="1:4" s="460" customFormat="1" ht="14.25" customHeight="1">
      <c r="B34" s="460" t="s">
        <v>161</v>
      </c>
    </row>
    <row r="35" spans="1:4" s="460" customFormat="1" ht="9.75" customHeight="1"/>
    <row r="36" spans="1:4" s="460" customFormat="1" ht="14.25" customHeight="1">
      <c r="B36" s="460" t="s">
        <v>404</v>
      </c>
    </row>
    <row r="37" spans="1:4" s="460" customFormat="1" ht="14.25" customHeight="1">
      <c r="B37" s="460" t="s">
        <v>147</v>
      </c>
    </row>
    <row r="38" spans="1:4" s="460" customFormat="1" ht="14.25" customHeight="1">
      <c r="B38" s="468" t="s">
        <v>592</v>
      </c>
    </row>
    <row r="39" spans="1:4" s="460" customFormat="1" ht="9.75" customHeight="1"/>
    <row r="40" spans="1:4" s="460" customFormat="1" ht="14.25" customHeight="1">
      <c r="B40" s="460" t="s">
        <v>405</v>
      </c>
    </row>
    <row r="41" spans="1:4" s="460" customFormat="1" ht="14.25" customHeight="1">
      <c r="B41" s="460" t="s">
        <v>162</v>
      </c>
    </row>
    <row r="42" spans="1:4" s="460" customFormat="1" ht="9.75" customHeight="1"/>
    <row r="43" spans="1:4" s="460" customFormat="1" ht="14.25" customHeight="1">
      <c r="A43" s="460" t="s">
        <v>133</v>
      </c>
      <c r="B43" s="460" t="s">
        <v>406</v>
      </c>
    </row>
    <row r="44" spans="1:4" s="460" customFormat="1" ht="14.25" customHeight="1">
      <c r="B44" s="460" t="s">
        <v>402</v>
      </c>
    </row>
    <row r="45" spans="1:4" s="460" customFormat="1" ht="14.25" customHeight="1">
      <c r="B45" s="460" t="s">
        <v>407</v>
      </c>
    </row>
    <row r="47" spans="1:4" ht="21.75" customHeight="1">
      <c r="A47" s="91" t="s">
        <v>399</v>
      </c>
    </row>
    <row r="48" spans="1:4" s="460" customFormat="1" ht="14.25" customHeight="1">
      <c r="B48" s="460" t="s">
        <v>589</v>
      </c>
      <c r="C48" s="432"/>
      <c r="D48" s="432"/>
    </row>
    <row r="49" spans="1:4" s="460" customFormat="1" ht="14.25" customHeight="1">
      <c r="B49" s="460" t="s">
        <v>571</v>
      </c>
      <c r="C49" s="432"/>
      <c r="D49" s="432"/>
    </row>
    <row r="50" spans="1:4" s="460" customFormat="1" ht="14.25" customHeight="1">
      <c r="B50" s="460" t="s">
        <v>400</v>
      </c>
    </row>
    <row r="51" spans="1:4" s="460" customFormat="1" ht="6" customHeight="1"/>
    <row r="52" spans="1:4" s="460" customFormat="1" ht="14.25" customHeight="1">
      <c r="A52" s="461" t="s">
        <v>551</v>
      </c>
    </row>
    <row r="53" spans="1:4" s="460" customFormat="1" ht="14.25" customHeight="1">
      <c r="A53" s="461" t="s">
        <v>395</v>
      </c>
    </row>
    <row r="54" spans="1:4" s="460" customFormat="1" ht="14.25" customHeight="1">
      <c r="A54" s="461" t="s">
        <v>396</v>
      </c>
    </row>
    <row r="55" spans="1:4" s="460" customFormat="1" ht="14.25" customHeight="1">
      <c r="A55" s="461"/>
      <c r="B55" s="460" t="s">
        <v>550</v>
      </c>
    </row>
    <row r="56" spans="1:4" s="460" customFormat="1" ht="14.25" customHeight="1">
      <c r="A56" s="461"/>
      <c r="B56" s="461" t="s">
        <v>553</v>
      </c>
    </row>
    <row r="57" spans="1:4" s="460" customFormat="1" ht="14.25" customHeight="1">
      <c r="B57" s="460" t="s">
        <v>180</v>
      </c>
    </row>
    <row r="58" spans="1:4" s="460" customFormat="1" ht="6.75" customHeight="1"/>
    <row r="59" spans="1:4" s="460" customFormat="1" ht="14.25" customHeight="1">
      <c r="B59" s="460" t="s">
        <v>188</v>
      </c>
    </row>
    <row r="60" spans="1:4" s="460" customFormat="1" ht="14.25" customHeight="1">
      <c r="B60" s="460" t="s">
        <v>582</v>
      </c>
    </row>
    <row r="61" spans="1:4" s="460" customFormat="1" ht="14.25" customHeight="1">
      <c r="B61" s="39" t="s">
        <v>572</v>
      </c>
    </row>
  </sheetData>
  <phoneticPr fontId="2"/>
  <pageMargins left="0.43307086614173229" right="0.23622047244094491" top="0.55118110236220474" bottom="0.74803149606299213"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FFC000"/>
  </sheetPr>
  <dimension ref="A2:G24"/>
  <sheetViews>
    <sheetView tabSelected="1" workbookViewId="0">
      <selection activeCell="G11" sqref="G11"/>
    </sheetView>
  </sheetViews>
  <sheetFormatPr defaultRowHeight="17.25"/>
  <cols>
    <col min="1" max="1" width="7.125" style="38" customWidth="1"/>
    <col min="2" max="3" width="19.5" style="38" bestFit="1" customWidth="1"/>
    <col min="4" max="5" width="16.875" style="38" bestFit="1" customWidth="1"/>
    <col min="6" max="16384" width="9" style="38"/>
  </cols>
  <sheetData>
    <row r="2" spans="1:7">
      <c r="A2" s="40"/>
      <c r="B2" s="50" t="s">
        <v>0</v>
      </c>
      <c r="C2" s="51" t="s">
        <v>1</v>
      </c>
      <c r="D2" s="52" t="s">
        <v>2</v>
      </c>
      <c r="E2" s="53" t="s">
        <v>3</v>
      </c>
    </row>
    <row r="3" spans="1:7">
      <c r="A3" s="40">
        <v>1</v>
      </c>
      <c r="B3" s="107" t="s">
        <v>4</v>
      </c>
      <c r="C3" s="108" t="s">
        <v>199</v>
      </c>
      <c r="D3" s="109" t="s">
        <v>264</v>
      </c>
      <c r="E3" s="110" t="s">
        <v>12</v>
      </c>
    </row>
    <row r="4" spans="1:7">
      <c r="A4" s="40">
        <v>2</v>
      </c>
      <c r="B4" s="111" t="s">
        <v>7</v>
      </c>
      <c r="C4" s="112" t="s">
        <v>18</v>
      </c>
      <c r="D4" s="109" t="s">
        <v>267</v>
      </c>
      <c r="E4" s="110" t="s">
        <v>13</v>
      </c>
    </row>
    <row r="5" spans="1:7">
      <c r="A5" s="40">
        <v>3</v>
      </c>
      <c r="B5" s="107" t="s">
        <v>198</v>
      </c>
      <c r="C5" s="108" t="s">
        <v>21</v>
      </c>
      <c r="D5" s="109" t="s">
        <v>182</v>
      </c>
      <c r="E5" s="110" t="s">
        <v>228</v>
      </c>
    </row>
    <row r="6" spans="1:7">
      <c r="A6" s="40">
        <v>4</v>
      </c>
      <c r="B6" s="111" t="s">
        <v>200</v>
      </c>
      <c r="C6" s="108" t="s">
        <v>14</v>
      </c>
      <c r="D6" s="109" t="s">
        <v>93</v>
      </c>
      <c r="E6" s="110" t="s">
        <v>5</v>
      </c>
    </row>
    <row r="7" spans="1:7">
      <c r="A7" s="40">
        <v>5</v>
      </c>
      <c r="B7" s="111" t="s">
        <v>227</v>
      </c>
      <c r="C7" s="108" t="s">
        <v>266</v>
      </c>
      <c r="D7" s="109" t="s">
        <v>11</v>
      </c>
      <c r="E7" s="113" t="s">
        <v>19</v>
      </c>
    </row>
    <row r="8" spans="1:7">
      <c r="A8" s="40">
        <v>6</v>
      </c>
      <c r="B8" s="139"/>
      <c r="C8" s="8"/>
      <c r="D8" s="139"/>
      <c r="E8" s="113" t="s">
        <v>230</v>
      </c>
    </row>
    <row r="9" spans="1:7">
      <c r="A9" s="40"/>
      <c r="B9" s="139"/>
      <c r="C9" s="8"/>
      <c r="D9" s="139"/>
      <c r="E9" s="8"/>
    </row>
    <row r="10" spans="1:7">
      <c r="A10" s="40"/>
      <c r="B10" s="139"/>
      <c r="C10" s="8"/>
      <c r="D10" s="139"/>
      <c r="E10" s="8"/>
    </row>
    <row r="15" spans="1:7">
      <c r="G15" s="114"/>
    </row>
    <row r="23" spans="2:2">
      <c r="B23" s="42"/>
    </row>
    <row r="24" spans="2:2">
      <c r="B24" s="41" t="s">
        <v>70</v>
      </c>
    </row>
  </sheetData>
  <phoneticPr fontId="2"/>
  <pageMargins left="0.75" right="0.75" top="1" bottom="1" header="0.51200000000000001" footer="0.5120000000000000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sheetPr>
    <tabColor rgb="FFFFFF00"/>
  </sheetPr>
  <dimension ref="A1:P71"/>
  <sheetViews>
    <sheetView view="pageBreakPreview" zoomScale="60" zoomScaleNormal="100" workbookViewId="0">
      <selection activeCell="B12" sqref="B12"/>
    </sheetView>
  </sheetViews>
  <sheetFormatPr defaultRowHeight="18.75"/>
  <cols>
    <col min="1" max="1" width="5.875" style="4" customWidth="1"/>
    <col min="2" max="2" width="16.5" style="4" customWidth="1"/>
    <col min="3" max="3" width="2" style="4" hidden="1" customWidth="1"/>
    <col min="4" max="4" width="12.5" style="4" customWidth="1"/>
    <col min="5" max="5" width="8.75" style="4" customWidth="1"/>
    <col min="6" max="6" width="2" style="4" hidden="1" customWidth="1"/>
    <col min="7" max="7" width="12.5" style="4" customWidth="1"/>
    <col min="8" max="8" width="2" style="4" hidden="1" customWidth="1"/>
    <col min="9" max="9" width="12.5" style="4" customWidth="1"/>
    <col min="10" max="10" width="2" style="4" hidden="1" customWidth="1"/>
    <col min="11" max="11" width="12.5" style="4" customWidth="1"/>
    <col min="12" max="12" width="8.75" style="4" customWidth="1"/>
    <col min="13" max="13" width="2" style="4" hidden="1" customWidth="1"/>
    <col min="14" max="14" width="12.5" style="4" customWidth="1"/>
    <col min="15" max="15" width="2" style="4" hidden="1" customWidth="1"/>
    <col min="16" max="16" width="12.5" style="4" customWidth="1"/>
    <col min="17" max="16384" width="9" style="4"/>
  </cols>
  <sheetData>
    <row r="1" spans="1:16" ht="37.5" customHeight="1">
      <c r="B1" s="458" t="s">
        <v>408</v>
      </c>
      <c r="C1" s="1"/>
      <c r="I1" s="518" t="s">
        <v>424</v>
      </c>
      <c r="J1" s="519"/>
      <c r="K1" s="520"/>
      <c r="N1" s="521" t="s">
        <v>169</v>
      </c>
      <c r="O1" s="522"/>
      <c r="P1" s="523"/>
    </row>
    <row r="2" spans="1:16" ht="24">
      <c r="B2" s="542" t="s">
        <v>23</v>
      </c>
      <c r="D2" s="540" t="s">
        <v>16</v>
      </c>
      <c r="E2" s="540"/>
      <c r="G2" s="541" t="s">
        <v>24</v>
      </c>
      <c r="H2" s="2"/>
      <c r="J2" s="1"/>
      <c r="K2" s="9" t="s">
        <v>184</v>
      </c>
      <c r="L2" s="2"/>
      <c r="M2" s="2"/>
      <c r="N2" s="2"/>
      <c r="O2" s="2"/>
      <c r="P2" s="2"/>
    </row>
    <row r="3" spans="1:16" ht="24">
      <c r="B3" s="542"/>
      <c r="D3" s="540"/>
      <c r="E3" s="540"/>
      <c r="G3" s="541"/>
      <c r="H3" s="2"/>
      <c r="J3" s="1"/>
      <c r="K3" s="9" t="s">
        <v>172</v>
      </c>
      <c r="L3" s="2"/>
      <c r="M3" s="2"/>
      <c r="N3" s="2"/>
      <c r="O3" s="2"/>
      <c r="P3" s="2"/>
    </row>
    <row r="4" spans="1:16" ht="13.5" customHeight="1" thickBot="1">
      <c r="B4" s="1"/>
      <c r="C4" s="1"/>
      <c r="D4" s="2"/>
      <c r="E4" s="2"/>
      <c r="F4" s="2"/>
      <c r="G4" s="1"/>
      <c r="H4" s="1"/>
      <c r="I4" s="2"/>
      <c r="J4" s="2"/>
      <c r="K4" s="3"/>
      <c r="L4" s="2"/>
      <c r="M4" s="2"/>
      <c r="N4" s="2"/>
      <c r="O4" s="2"/>
      <c r="P4" s="2"/>
    </row>
    <row r="5" spans="1:16" ht="26.25" customHeight="1" thickBot="1">
      <c r="B5" s="88"/>
      <c r="C5" s="528" t="s">
        <v>25</v>
      </c>
      <c r="D5" s="539"/>
      <c r="E5" s="539"/>
      <c r="F5" s="539"/>
      <c r="G5" s="529"/>
      <c r="H5" s="528" t="s">
        <v>26</v>
      </c>
      <c r="I5" s="529"/>
      <c r="J5" s="528" t="s">
        <v>27</v>
      </c>
      <c r="K5" s="539"/>
      <c r="L5" s="539"/>
      <c r="M5" s="539"/>
      <c r="N5" s="529"/>
      <c r="O5" s="528" t="s">
        <v>26</v>
      </c>
      <c r="P5" s="529"/>
    </row>
    <row r="6" spans="1:16" ht="22.5" customHeight="1">
      <c r="A6" s="544">
        <v>1</v>
      </c>
      <c r="B6" s="149">
        <v>0.35416666666666669</v>
      </c>
      <c r="C6" s="297" t="s">
        <v>416</v>
      </c>
      <c r="D6" s="292" t="str">
        <f>LOOKUP(C6,参照!$A$3:$A$23,参照!$B$3:$B$23)</f>
        <v>枚方なぎさ</v>
      </c>
      <c r="E6" s="292" t="s">
        <v>171</v>
      </c>
      <c r="F6" s="298" t="s">
        <v>421</v>
      </c>
      <c r="G6" s="299" t="str">
        <f>LOOKUP(F6,参照!$A$3:$A$23,参照!$B$3:$B$23)</f>
        <v>四條畷</v>
      </c>
      <c r="H6" s="524" t="s">
        <v>549</v>
      </c>
      <c r="I6" s="525" t="str">
        <f>LOOKUP(H6,参照!$A$3:$A$23,参照!$B$3:$B$23)</f>
        <v>長尾</v>
      </c>
      <c r="J6" s="307" t="s">
        <v>420</v>
      </c>
      <c r="K6" s="292" t="str">
        <f>LOOKUP(J6,参照!$A$3:$A$23,参照!$B$3:$B$23)</f>
        <v>門真西</v>
      </c>
      <c r="L6" s="292" t="s">
        <v>171</v>
      </c>
      <c r="M6" s="298" t="s">
        <v>419</v>
      </c>
      <c r="N6" s="299" t="str">
        <f>LOOKUP(M6,参照!$A$3:$A$23,参照!$B$3:$B$23)</f>
        <v>牧野</v>
      </c>
      <c r="O6" s="524" t="s">
        <v>429</v>
      </c>
      <c r="P6" s="525" t="str">
        <f>LOOKUP(O6,参照!$A$3:$A$23,参照!$B$3:$B$23)</f>
        <v>寝屋川</v>
      </c>
    </row>
    <row r="7" spans="1:16" ht="18.75" customHeight="1">
      <c r="A7" s="544"/>
      <c r="B7" s="150" t="s">
        <v>75</v>
      </c>
      <c r="C7" s="301"/>
      <c r="D7" s="302"/>
      <c r="E7" s="303"/>
      <c r="F7" s="303"/>
      <c r="G7" s="295"/>
      <c r="H7" s="513"/>
      <c r="I7" s="515"/>
      <c r="J7" s="301"/>
      <c r="K7" s="302"/>
      <c r="L7" s="303"/>
      <c r="M7" s="303"/>
      <c r="N7" s="295"/>
      <c r="O7" s="513"/>
      <c r="P7" s="515"/>
    </row>
    <row r="8" spans="1:16" ht="13.5" customHeight="1">
      <c r="A8" s="467"/>
      <c r="B8" s="530" t="s">
        <v>593</v>
      </c>
      <c r="C8" s="531"/>
      <c r="D8" s="531"/>
      <c r="E8" s="531"/>
      <c r="F8" s="531"/>
      <c r="G8" s="531"/>
      <c r="H8" s="531"/>
      <c r="I8" s="531"/>
      <c r="J8" s="531"/>
      <c r="K8" s="531"/>
      <c r="L8" s="531"/>
      <c r="M8" s="531"/>
      <c r="N8" s="531"/>
      <c r="O8" s="531"/>
      <c r="P8" s="532"/>
    </row>
    <row r="9" spans="1:16" ht="13.5" customHeight="1">
      <c r="A9" s="467"/>
      <c r="B9" s="533"/>
      <c r="C9" s="534"/>
      <c r="D9" s="534"/>
      <c r="E9" s="534"/>
      <c r="F9" s="534"/>
      <c r="G9" s="534"/>
      <c r="H9" s="534"/>
      <c r="I9" s="534"/>
      <c r="J9" s="534"/>
      <c r="K9" s="534"/>
      <c r="L9" s="534"/>
      <c r="M9" s="534"/>
      <c r="N9" s="534"/>
      <c r="O9" s="534"/>
      <c r="P9" s="535"/>
    </row>
    <row r="10" spans="1:16" ht="22.5" customHeight="1">
      <c r="A10" s="544">
        <v>2</v>
      </c>
      <c r="B10" s="151">
        <v>0.3888888888888889</v>
      </c>
      <c r="C10" s="305" t="s">
        <v>417</v>
      </c>
      <c r="D10" s="293" t="str">
        <f>LOOKUP(C10,参照!$A$3:$A$23,参照!$B$3:$B$23)</f>
        <v>枚方津田</v>
      </c>
      <c r="E10" s="293" t="s">
        <v>171</v>
      </c>
      <c r="F10" s="306" t="s">
        <v>421</v>
      </c>
      <c r="G10" s="294" t="str">
        <f>LOOKUP(F10,参照!$A$3:$A$23,参照!$B$3:$B$23)</f>
        <v>四條畷</v>
      </c>
      <c r="H10" s="512" t="s">
        <v>425</v>
      </c>
      <c r="I10" s="514" t="str">
        <f>LOOKUP(H10,参照!$A$3:$A$23,参照!$B$3:$B$23)</f>
        <v>緑風冠</v>
      </c>
      <c r="J10" s="308" t="s">
        <v>422</v>
      </c>
      <c r="K10" s="293" t="str">
        <f>LOOKUP(J10,参照!$A$3:$A$23,参照!$B$3:$B$23)</f>
        <v>茨田</v>
      </c>
      <c r="L10" s="293" t="s">
        <v>171</v>
      </c>
      <c r="M10" s="306" t="s">
        <v>419</v>
      </c>
      <c r="N10" s="294" t="str">
        <f>LOOKUP(M10,参照!$A$3:$A$23,参照!$B$3:$B$23)</f>
        <v>牧野</v>
      </c>
      <c r="O10" s="526" t="s">
        <v>420</v>
      </c>
      <c r="P10" s="498" t="str">
        <f>LOOKUP(O10,参照!$A$3:$A$23,参照!$B$3:$B$23)</f>
        <v>門真西</v>
      </c>
    </row>
    <row r="11" spans="1:16" ht="18.75" customHeight="1">
      <c r="A11" s="544"/>
      <c r="B11" s="150" t="s">
        <v>75</v>
      </c>
      <c r="C11" s="301"/>
      <c r="D11" s="302"/>
      <c r="E11" s="303"/>
      <c r="F11" s="303"/>
      <c r="G11" s="295"/>
      <c r="H11" s="513"/>
      <c r="I11" s="515"/>
      <c r="J11" s="301"/>
      <c r="K11" s="302"/>
      <c r="L11" s="303"/>
      <c r="M11" s="303"/>
      <c r="N11" s="295"/>
      <c r="O11" s="527"/>
      <c r="P11" s="510"/>
    </row>
    <row r="12" spans="1:16" ht="22.5" customHeight="1">
      <c r="A12" s="544">
        <v>3</v>
      </c>
      <c r="B12" s="148">
        <v>0.41666666666666669</v>
      </c>
      <c r="C12" s="158" t="s">
        <v>426</v>
      </c>
      <c r="D12" s="121" t="str">
        <f>LOOKUP(C12,参照!$A$3:$A$23,参照!$B$3:$B$23)</f>
        <v>大手前</v>
      </c>
      <c r="E12" s="121" t="s">
        <v>171</v>
      </c>
      <c r="F12" s="122" t="s">
        <v>428</v>
      </c>
      <c r="G12" s="123" t="str">
        <f>LOOKUP(F12,参照!$A$3:$A$23,参照!$B$3:$B$23)</f>
        <v>長尾</v>
      </c>
      <c r="H12" s="496" t="s">
        <v>421</v>
      </c>
      <c r="I12" s="498" t="str">
        <f>LOOKUP(H12,参照!$A$3:$A$23,参照!$B$3:$B$23)</f>
        <v>四條畷</v>
      </c>
      <c r="J12" s="124" t="s">
        <v>429</v>
      </c>
      <c r="K12" s="121" t="str">
        <f>LOOKUP(J12,参照!$A$3:$A$23,参照!$B$3:$B$23)</f>
        <v>寝屋川</v>
      </c>
      <c r="L12" s="121" t="s">
        <v>171</v>
      </c>
      <c r="M12" s="122" t="s">
        <v>430</v>
      </c>
      <c r="N12" s="123" t="str">
        <f>LOOKUP(M12,参照!$A$3:$A$23,参照!$B$3:$B$23)</f>
        <v>皐が丘</v>
      </c>
      <c r="O12" s="496" t="s">
        <v>419</v>
      </c>
      <c r="P12" s="498" t="str">
        <f>LOOKUP(O12,参照!$A$3:$A$23,参照!$B$3:$B$23)</f>
        <v>牧野</v>
      </c>
    </row>
    <row r="13" spans="1:16" ht="18.75" customHeight="1">
      <c r="A13" s="544"/>
      <c r="B13" s="152" t="s">
        <v>75</v>
      </c>
      <c r="C13" s="115"/>
      <c r="D13" s="116"/>
      <c r="E13" s="117"/>
      <c r="F13" s="117"/>
      <c r="G13" s="118"/>
      <c r="H13" s="511"/>
      <c r="I13" s="510"/>
      <c r="J13" s="115"/>
      <c r="K13" s="116"/>
      <c r="L13" s="117"/>
      <c r="M13" s="117"/>
      <c r="N13" s="118"/>
      <c r="O13" s="511"/>
      <c r="P13" s="510"/>
    </row>
    <row r="14" spans="1:16" ht="22.5" customHeight="1">
      <c r="A14" s="544">
        <v>4</v>
      </c>
      <c r="B14" s="151">
        <v>0.4513888888888889</v>
      </c>
      <c r="C14" s="305" t="s">
        <v>418</v>
      </c>
      <c r="D14" s="293" t="str">
        <f>LOOKUP(C14,参照!$A$3:$A$23,参照!$B$3:$B$23)</f>
        <v>枚方津田</v>
      </c>
      <c r="E14" s="293" t="s">
        <v>171</v>
      </c>
      <c r="F14" s="306" t="s">
        <v>416</v>
      </c>
      <c r="G14" s="294" t="str">
        <f>LOOKUP(F14,参照!$A$3:$A$23,参照!$B$3:$B$23)</f>
        <v>枚方なぎさ</v>
      </c>
      <c r="H14" s="512" t="s">
        <v>568</v>
      </c>
      <c r="I14" s="514" t="str">
        <f>LOOKUP(H14,参照!$A$3:$A$23,参照!$B$3:$B$23)</f>
        <v>長尾</v>
      </c>
      <c r="J14" s="308" t="s">
        <v>423</v>
      </c>
      <c r="K14" s="293" t="str">
        <f>LOOKUP(J14,参照!$A$3:$A$23,参照!$B$3:$B$23)</f>
        <v>茨田</v>
      </c>
      <c r="L14" s="293" t="s">
        <v>171</v>
      </c>
      <c r="M14" s="306" t="s">
        <v>420</v>
      </c>
      <c r="N14" s="294" t="str">
        <f>LOOKUP(M14,参照!$A$3:$A$23,参照!$B$3:$B$23)</f>
        <v>門真西</v>
      </c>
      <c r="O14" s="512" t="s">
        <v>430</v>
      </c>
      <c r="P14" s="514" t="str">
        <f>LOOKUP(O14,参照!$A$3:$A$23,参照!$B$3:$B$23)</f>
        <v>皐が丘</v>
      </c>
    </row>
    <row r="15" spans="1:16" ht="18.75" customHeight="1">
      <c r="A15" s="544"/>
      <c r="B15" s="150" t="s">
        <v>75</v>
      </c>
      <c r="C15" s="301"/>
      <c r="D15" s="302"/>
      <c r="E15" s="303"/>
      <c r="F15" s="303"/>
      <c r="G15" s="295"/>
      <c r="H15" s="513"/>
      <c r="I15" s="515"/>
      <c r="J15" s="301"/>
      <c r="K15" s="302"/>
      <c r="L15" s="303"/>
      <c r="M15" s="303"/>
      <c r="N15" s="295"/>
      <c r="O15" s="513"/>
      <c r="P15" s="515"/>
    </row>
    <row r="16" spans="1:16" ht="22.5" customHeight="1">
      <c r="A16" s="544">
        <v>5</v>
      </c>
      <c r="B16" s="148">
        <v>0.47916666666666669</v>
      </c>
      <c r="C16" s="158" t="s">
        <v>426</v>
      </c>
      <c r="D16" s="121" t="str">
        <f>LOOKUP(C16,参照!$A$3:$A$23,参照!$B$3:$B$23)</f>
        <v>大手前</v>
      </c>
      <c r="E16" s="121" t="s">
        <v>171</v>
      </c>
      <c r="F16" s="122" t="s">
        <v>429</v>
      </c>
      <c r="G16" s="123" t="str">
        <f>LOOKUP(F16,参照!$A$3:$A$23,参照!$B$3:$B$23)</f>
        <v>寝屋川</v>
      </c>
      <c r="H16" s="496" t="s">
        <v>418</v>
      </c>
      <c r="I16" s="498" t="str">
        <f>LOOKUP(H16,参照!$A$3:$A$23,参照!$B$3:$B$23)</f>
        <v>枚方津田</v>
      </c>
      <c r="J16" s="124" t="s">
        <v>425</v>
      </c>
      <c r="K16" s="121" t="str">
        <f>LOOKUP(J16,参照!$A$3:$A$23,参照!$B$3:$B$23)</f>
        <v>緑風冠</v>
      </c>
      <c r="L16" s="121" t="s">
        <v>171</v>
      </c>
      <c r="M16" s="122" t="s">
        <v>430</v>
      </c>
      <c r="N16" s="123" t="str">
        <f>LOOKUP(M16,参照!$A$3:$A$23,参照!$B$3:$B$23)</f>
        <v>皐が丘</v>
      </c>
      <c r="O16" s="496" t="s">
        <v>423</v>
      </c>
      <c r="P16" s="498" t="str">
        <f>LOOKUP(O16,参照!$A$3:$A$23,参照!$B$3:$B$23)</f>
        <v>茨田</v>
      </c>
    </row>
    <row r="17" spans="1:16" ht="18.75" customHeight="1">
      <c r="A17" s="544"/>
      <c r="B17" s="152" t="s">
        <v>75</v>
      </c>
      <c r="C17" s="115"/>
      <c r="D17" s="116"/>
      <c r="E17" s="117"/>
      <c r="F17" s="117"/>
      <c r="G17" s="118"/>
      <c r="H17" s="511"/>
      <c r="I17" s="510"/>
      <c r="J17" s="115"/>
      <c r="K17" s="116"/>
      <c r="L17" s="117"/>
      <c r="M17" s="117"/>
      <c r="N17" s="118"/>
      <c r="O17" s="511"/>
      <c r="P17" s="510"/>
    </row>
    <row r="18" spans="1:16" ht="22.5" customHeight="1">
      <c r="A18" s="544">
        <v>6</v>
      </c>
      <c r="B18" s="151">
        <v>0.51388888888888895</v>
      </c>
      <c r="C18" s="305" t="s">
        <v>419</v>
      </c>
      <c r="D18" s="293" t="str">
        <f>LOOKUP(C18,参照!$A$3:$A$23,参照!$B$3:$B$23)</f>
        <v>牧野</v>
      </c>
      <c r="E18" s="293" t="s">
        <v>171</v>
      </c>
      <c r="F18" s="306" t="s">
        <v>416</v>
      </c>
      <c r="G18" s="294" t="str">
        <f>LOOKUP(F18,参照!$A$3:$A$23,参照!$B$3:$B$23)</f>
        <v>枚方なぎさ</v>
      </c>
      <c r="H18" s="512" t="s">
        <v>426</v>
      </c>
      <c r="I18" s="514" t="str">
        <f>LOOKUP(H18,参照!$A$3:$A$23,参照!$B$3:$B$23)</f>
        <v>大手前</v>
      </c>
      <c r="J18" s="308" t="s">
        <v>421</v>
      </c>
      <c r="K18" s="293" t="str">
        <f>LOOKUP(J18,参照!$A$3:$A$23,参照!$B$3:$B$23)</f>
        <v>四條畷</v>
      </c>
      <c r="L18" s="293" t="s">
        <v>171</v>
      </c>
      <c r="M18" s="306" t="s">
        <v>420</v>
      </c>
      <c r="N18" s="294" t="str">
        <f>LOOKUP(M18,参照!$A$3:$A$23,参照!$B$3:$B$23)</f>
        <v>門真西</v>
      </c>
      <c r="O18" s="512" t="s">
        <v>428</v>
      </c>
      <c r="P18" s="514" t="str">
        <f>LOOKUP(O18,参照!$A$3:$A$23,参照!$B$3:$B$23)</f>
        <v>長尾</v>
      </c>
    </row>
    <row r="19" spans="1:16" ht="18.75" customHeight="1">
      <c r="A19" s="544"/>
      <c r="B19" s="150" t="s">
        <v>75</v>
      </c>
      <c r="C19" s="301"/>
      <c r="D19" s="302"/>
      <c r="E19" s="303"/>
      <c r="F19" s="303"/>
      <c r="G19" s="295"/>
      <c r="H19" s="513"/>
      <c r="I19" s="515"/>
      <c r="J19" s="301"/>
      <c r="K19" s="302"/>
      <c r="L19" s="303"/>
      <c r="M19" s="303"/>
      <c r="N19" s="295"/>
      <c r="O19" s="513"/>
      <c r="P19" s="515"/>
    </row>
    <row r="20" spans="1:16" ht="22.5" customHeight="1">
      <c r="A20" s="544">
        <v>7</v>
      </c>
      <c r="B20" s="148">
        <v>0.54166666666666663</v>
      </c>
      <c r="C20" s="158" t="s">
        <v>425</v>
      </c>
      <c r="D20" s="121" t="str">
        <f>LOOKUP(C20,参照!$A$3:$A$23,参照!$B$3:$B$23)</f>
        <v>緑風冠</v>
      </c>
      <c r="E20" s="121" t="s">
        <v>171</v>
      </c>
      <c r="F20" s="122" t="s">
        <v>429</v>
      </c>
      <c r="G20" s="123" t="str">
        <f>LOOKUP(F20,参照!$A$3:$A$23,参照!$B$3:$B$23)</f>
        <v>寝屋川</v>
      </c>
      <c r="H20" s="496" t="s">
        <v>418</v>
      </c>
      <c r="I20" s="498" t="str">
        <f>LOOKUP(H20,参照!$A$3:$A$23,参照!$B$3:$B$23)</f>
        <v>枚方津田</v>
      </c>
      <c r="J20" s="124" t="s">
        <v>430</v>
      </c>
      <c r="K20" s="121" t="str">
        <f>LOOKUP(J20,参照!$A$3:$A$23,参照!$B$3:$B$23)</f>
        <v>皐が丘</v>
      </c>
      <c r="L20" s="121" t="s">
        <v>171</v>
      </c>
      <c r="M20" s="122" t="s">
        <v>428</v>
      </c>
      <c r="N20" s="123" t="str">
        <f>LOOKUP(M20,参照!$A$3:$A$23,参照!$B$3:$B$23)</f>
        <v>長尾</v>
      </c>
      <c r="O20" s="496" t="s">
        <v>420</v>
      </c>
      <c r="P20" s="498" t="str">
        <f>LOOKUP(O20,参照!$A$3:$A$23,参照!$B$3:$B$23)</f>
        <v>門真西</v>
      </c>
    </row>
    <row r="21" spans="1:16" ht="18.75" customHeight="1">
      <c r="A21" s="544"/>
      <c r="B21" s="152" t="s">
        <v>75</v>
      </c>
      <c r="C21" s="115"/>
      <c r="D21" s="116"/>
      <c r="E21" s="117"/>
      <c r="F21" s="117"/>
      <c r="G21" s="118"/>
      <c r="H21" s="511"/>
      <c r="I21" s="510"/>
      <c r="J21" s="115"/>
      <c r="K21" s="116"/>
      <c r="L21" s="117"/>
      <c r="M21" s="117"/>
      <c r="N21" s="118"/>
      <c r="O21" s="511"/>
      <c r="P21" s="510"/>
    </row>
    <row r="22" spans="1:16" ht="22.5" customHeight="1">
      <c r="A22" s="544">
        <v>8</v>
      </c>
      <c r="B22" s="151">
        <v>0.57638888888888895</v>
      </c>
      <c r="C22" s="305" t="s">
        <v>419</v>
      </c>
      <c r="D22" s="293" t="str">
        <f>LOOKUP(C22,参照!$A$3:$A$23,参照!$B$3:$B$23)</f>
        <v>牧野</v>
      </c>
      <c r="E22" s="293" t="s">
        <v>171</v>
      </c>
      <c r="F22" s="306" t="s">
        <v>418</v>
      </c>
      <c r="G22" s="294" t="str">
        <f>LOOKUP(F22,参照!$A$3:$A$23,参照!$B$3:$B$23)</f>
        <v>枚方津田</v>
      </c>
      <c r="H22" s="512" t="s">
        <v>560</v>
      </c>
      <c r="I22" s="514" t="str">
        <f>LOOKUP(H22,参照!$A$3:$A$23,参照!$B$3:$B$23)</f>
        <v>寝屋川</v>
      </c>
      <c r="J22" s="308" t="s">
        <v>421</v>
      </c>
      <c r="K22" s="293" t="str">
        <f>LOOKUP(J22,参照!$A$3:$A$23,参照!$B$3:$B$23)</f>
        <v>四條畷</v>
      </c>
      <c r="L22" s="293" t="s">
        <v>171</v>
      </c>
      <c r="M22" s="306" t="s">
        <v>423</v>
      </c>
      <c r="N22" s="294" t="str">
        <f>LOOKUP(M22,参照!$A$3:$A$23,参照!$B$3:$B$23)</f>
        <v>茨田</v>
      </c>
      <c r="O22" s="526" t="s">
        <v>559</v>
      </c>
      <c r="P22" s="498" t="str">
        <f>LOOKUP(O22,参照!$A$3:$A$23,参照!$B$3:$B$23)</f>
        <v>枚方なぎさ</v>
      </c>
    </row>
    <row r="23" spans="1:16" ht="18.75" customHeight="1">
      <c r="A23" s="544"/>
      <c r="B23" s="150" t="s">
        <v>75</v>
      </c>
      <c r="C23" s="301"/>
      <c r="D23" s="302"/>
      <c r="E23" s="303"/>
      <c r="F23" s="303"/>
      <c r="G23" s="295"/>
      <c r="H23" s="513"/>
      <c r="I23" s="515"/>
      <c r="J23" s="301"/>
      <c r="K23" s="302"/>
      <c r="L23" s="303"/>
      <c r="M23" s="303"/>
      <c r="N23" s="295"/>
      <c r="O23" s="527"/>
      <c r="P23" s="510"/>
    </row>
    <row r="24" spans="1:16" ht="22.5" customHeight="1">
      <c r="A24" s="544">
        <v>9</v>
      </c>
      <c r="B24" s="148">
        <v>0.60416666666666663</v>
      </c>
      <c r="C24" s="158" t="s">
        <v>427</v>
      </c>
      <c r="D24" s="121" t="str">
        <f>LOOKUP(C24,参照!$A$3:$A$23,参照!$B$3:$B$23)</f>
        <v>皐が丘</v>
      </c>
      <c r="E24" s="121" t="s">
        <v>171</v>
      </c>
      <c r="F24" s="122" t="s">
        <v>426</v>
      </c>
      <c r="G24" s="123" t="str">
        <f>LOOKUP(F24,参照!$A$3:$A$23,参照!$B$3:$B$23)</f>
        <v>大手前</v>
      </c>
      <c r="H24" s="496" t="s">
        <v>419</v>
      </c>
      <c r="I24" s="498" t="str">
        <f>LOOKUP(H24,参照!$A$3:$A$23,参照!$B$3:$B$23)</f>
        <v>牧野</v>
      </c>
      <c r="J24" s="124" t="s">
        <v>428</v>
      </c>
      <c r="K24" s="121" t="str">
        <f>LOOKUP(J24,参照!$A$3:$A$23,参照!$B$3:$B$23)</f>
        <v>長尾</v>
      </c>
      <c r="L24" s="121" t="s">
        <v>171</v>
      </c>
      <c r="M24" s="122" t="s">
        <v>425</v>
      </c>
      <c r="N24" s="123" t="str">
        <f>LOOKUP(M24,参照!$A$3:$A$23,参照!$B$3:$B$23)</f>
        <v>緑風冠</v>
      </c>
      <c r="O24" s="496" t="s">
        <v>421</v>
      </c>
      <c r="P24" s="498" t="str">
        <f>LOOKUP(O24,参照!$A$3:$A$23,参照!$B$3:$B$23)</f>
        <v>四條畷</v>
      </c>
    </row>
    <row r="25" spans="1:16" ht="18.75" customHeight="1">
      <c r="A25" s="544"/>
      <c r="B25" s="152" t="s">
        <v>75</v>
      </c>
      <c r="C25" s="115"/>
      <c r="D25" s="116"/>
      <c r="E25" s="117"/>
      <c r="F25" s="117"/>
      <c r="G25" s="118"/>
      <c r="H25" s="511"/>
      <c r="I25" s="510"/>
      <c r="J25" s="115"/>
      <c r="K25" s="116"/>
      <c r="L25" s="117"/>
      <c r="M25" s="117"/>
      <c r="N25" s="118"/>
      <c r="O25" s="511"/>
      <c r="P25" s="510"/>
    </row>
    <row r="26" spans="1:16" ht="22.5" customHeight="1">
      <c r="A26" s="544">
        <v>10</v>
      </c>
      <c r="B26" s="151">
        <v>0.63888888888888895</v>
      </c>
      <c r="C26" s="157" t="s">
        <v>420</v>
      </c>
      <c r="D26" s="293" t="str">
        <f>LOOKUP(C26,参照!$A$3:$A$23,参照!$B$3:$B$23)</f>
        <v>門真西</v>
      </c>
      <c r="E26" s="145" t="s">
        <v>171</v>
      </c>
      <c r="F26" s="146" t="s">
        <v>418</v>
      </c>
      <c r="G26" s="294" t="str">
        <f>LOOKUP(F26,参照!$A$3:$A$23,参照!$B$3:$B$23)</f>
        <v>枚方津田</v>
      </c>
      <c r="H26" s="512" t="s">
        <v>426</v>
      </c>
      <c r="I26" s="514" t="str">
        <f>LOOKUP(H26,参照!$A$3:$A$23,参照!$B$3:$B$23)</f>
        <v>大手前</v>
      </c>
      <c r="J26" s="147" t="s">
        <v>416</v>
      </c>
      <c r="K26" s="293" t="str">
        <f>LOOKUP(J26,参照!$A$3:$A$23,参照!$B$3:$B$23)</f>
        <v>枚方なぎさ</v>
      </c>
      <c r="L26" s="145" t="s">
        <v>171</v>
      </c>
      <c r="M26" s="146" t="s">
        <v>423</v>
      </c>
      <c r="N26" s="294" t="str">
        <f>LOOKUP(M26,参照!$A$3:$A$23,参照!$B$3:$B$23)</f>
        <v>茨田</v>
      </c>
      <c r="O26" s="512" t="s">
        <v>429</v>
      </c>
      <c r="P26" s="514" t="str">
        <f>LOOKUP(O26,参照!$A$3:$A$23,参照!$B$3:$B$23)</f>
        <v>寝屋川</v>
      </c>
    </row>
    <row r="27" spans="1:16" ht="18.75" customHeight="1">
      <c r="A27" s="544"/>
      <c r="B27" s="150" t="s">
        <v>75</v>
      </c>
      <c r="C27" s="141"/>
      <c r="D27" s="142"/>
      <c r="E27" s="143"/>
      <c r="F27" s="143"/>
      <c r="G27" s="295"/>
      <c r="H27" s="513"/>
      <c r="I27" s="515"/>
      <c r="J27" s="141"/>
      <c r="K27" s="142"/>
      <c r="L27" s="143"/>
      <c r="M27" s="143"/>
      <c r="N27" s="144"/>
      <c r="O27" s="513"/>
      <c r="P27" s="515"/>
    </row>
    <row r="28" spans="1:16" ht="22.5" customHeight="1">
      <c r="A28" s="544">
        <v>11</v>
      </c>
      <c r="B28" s="148">
        <v>0.66666666666666663</v>
      </c>
      <c r="C28" s="158" t="s">
        <v>425</v>
      </c>
      <c r="D28" s="121" t="str">
        <f>LOOKUP(C28,参照!$A$3:$A$23,参照!$B$3:$B$23)</f>
        <v>緑風冠</v>
      </c>
      <c r="E28" s="121" t="s">
        <v>171</v>
      </c>
      <c r="F28" s="122" t="s">
        <v>426</v>
      </c>
      <c r="G28" s="123" t="str">
        <f>LOOKUP(F28,参照!$A$3:$A$23,参照!$B$3:$B$23)</f>
        <v>大手前</v>
      </c>
      <c r="H28" s="496" t="s">
        <v>418</v>
      </c>
      <c r="I28" s="498" t="str">
        <f>LOOKUP(H28,参照!$A$3:$A$23,参照!$B$3:$B$23)</f>
        <v>枚方津田</v>
      </c>
      <c r="J28" s="124" t="s">
        <v>428</v>
      </c>
      <c r="K28" s="121" t="str">
        <f>LOOKUP(J28,参照!$A$3:$A$23,参照!$B$3:$B$23)</f>
        <v>長尾</v>
      </c>
      <c r="L28" s="121" t="s">
        <v>171</v>
      </c>
      <c r="M28" s="122" t="s">
        <v>429</v>
      </c>
      <c r="N28" s="123" t="str">
        <f>LOOKUP(M28,参照!$A$3:$A$23,参照!$B$3:$B$23)</f>
        <v>寝屋川</v>
      </c>
      <c r="O28" s="496" t="s">
        <v>423</v>
      </c>
      <c r="P28" s="498" t="str">
        <f>LOOKUP(O28,参照!$A$3:$A$23,参照!$B$3:$B$23)</f>
        <v>茨田</v>
      </c>
    </row>
    <row r="29" spans="1:16" ht="18.75" customHeight="1">
      <c r="A29" s="544"/>
      <c r="B29" s="152" t="s">
        <v>75</v>
      </c>
      <c r="C29" s="115"/>
      <c r="D29" s="116"/>
      <c r="E29" s="117"/>
      <c r="F29" s="117"/>
      <c r="G29" s="118"/>
      <c r="H29" s="517"/>
      <c r="I29" s="510"/>
      <c r="J29" s="115"/>
      <c r="K29" s="116"/>
      <c r="L29" s="117"/>
      <c r="M29" s="117"/>
      <c r="N29" s="118"/>
      <c r="O29" s="511"/>
      <c r="P29" s="510"/>
    </row>
    <row r="30" spans="1:16" ht="22.5" customHeight="1">
      <c r="A30" s="544">
        <v>12</v>
      </c>
      <c r="B30" s="151">
        <v>0.70138888888888884</v>
      </c>
      <c r="C30" s="157" t="s">
        <v>564</v>
      </c>
      <c r="D30" s="145" t="str">
        <f>LOOKUP(C30,参照!$A$3:$A$23,参照!$B$3:$B$23)</f>
        <v>枚方なぎさ</v>
      </c>
      <c r="E30" s="145" t="s">
        <v>171</v>
      </c>
      <c r="F30" s="146" t="s">
        <v>566</v>
      </c>
      <c r="G30" s="294" t="str">
        <f>LOOKUP(F30,参照!$A$3:$A$23,参照!$B$3:$B$23)</f>
        <v>門真西</v>
      </c>
      <c r="H30" s="506" t="s">
        <v>425</v>
      </c>
      <c r="I30" s="514" t="str">
        <f>LOOKUP(H30,参照!$A$3:$A$23,参照!$B$3:$B$23)</f>
        <v>緑風冠</v>
      </c>
      <c r="J30" s="147" t="s">
        <v>565</v>
      </c>
      <c r="K30" s="293" t="str">
        <f>LOOKUP(J30,参照!$A$3:$A$23,参照!$B$3:$B$23)</f>
        <v>牧野</v>
      </c>
      <c r="L30" s="145" t="s">
        <v>171</v>
      </c>
      <c r="M30" s="146" t="s">
        <v>567</v>
      </c>
      <c r="N30" s="294" t="str">
        <f>LOOKUP(M30,参照!$A$3:$A$23,参照!$B$3:$B$23)</f>
        <v>四條畷</v>
      </c>
      <c r="O30" s="512" t="s">
        <v>430</v>
      </c>
      <c r="P30" s="514" t="str">
        <f>LOOKUP(O30,参照!$A$3:$A$23,参照!$B$3:$B$23)</f>
        <v>皐が丘</v>
      </c>
    </row>
    <row r="31" spans="1:16" ht="18.75" customHeight="1">
      <c r="A31" s="544"/>
      <c r="B31" s="150" t="s">
        <v>75</v>
      </c>
      <c r="C31" s="141"/>
      <c r="D31" s="142"/>
      <c r="E31" s="143"/>
      <c r="F31" s="143"/>
      <c r="G31" s="144"/>
      <c r="H31" s="516"/>
      <c r="I31" s="515"/>
      <c r="J31" s="141"/>
      <c r="K31" s="142"/>
      <c r="L31" s="143"/>
      <c r="M31" s="143"/>
      <c r="N31" s="144"/>
      <c r="O31" s="513"/>
      <c r="P31" s="515"/>
    </row>
    <row r="32" spans="1:16" ht="22.5" customHeight="1">
      <c r="A32" s="544">
        <v>13</v>
      </c>
      <c r="B32" s="304">
        <v>0.72916666666666663</v>
      </c>
      <c r="C32" s="147" t="s">
        <v>422</v>
      </c>
      <c r="D32" s="293" t="str">
        <f>LOOKUP(C32,参照!$A$3:$A$23,参照!$B$3:$B$23)</f>
        <v>茨田</v>
      </c>
      <c r="E32" s="145"/>
      <c r="F32" s="146" t="s">
        <v>417</v>
      </c>
      <c r="G32" s="294" t="str">
        <f>LOOKUP(F32,参照!$A$3:$A$23,参照!$B$3:$B$23)</f>
        <v>枚方津田</v>
      </c>
      <c r="H32" s="496" t="s">
        <v>416</v>
      </c>
      <c r="I32" s="498" t="str">
        <f>LOOKUP(H32,参照!$A$3:$A$23,参照!$B$3:$B$23)</f>
        <v>枚方なぎさ</v>
      </c>
      <c r="J32" s="500"/>
      <c r="K32" s="501"/>
      <c r="L32" s="501"/>
      <c r="M32" s="501"/>
      <c r="N32" s="502"/>
      <c r="O32" s="506"/>
      <c r="P32" s="507"/>
    </row>
    <row r="33" spans="1:16" ht="18.75" customHeight="1" thickBot="1">
      <c r="A33" s="544"/>
      <c r="B33" s="462" t="s">
        <v>75</v>
      </c>
      <c r="C33" s="153"/>
      <c r="D33" s="154"/>
      <c r="E33" s="155"/>
      <c r="F33" s="155"/>
      <c r="G33" s="156"/>
      <c r="H33" s="497"/>
      <c r="I33" s="499"/>
      <c r="J33" s="503"/>
      <c r="K33" s="504"/>
      <c r="L33" s="504"/>
      <c r="M33" s="504"/>
      <c r="N33" s="505"/>
      <c r="O33" s="508"/>
      <c r="P33" s="509"/>
    </row>
    <row r="34" spans="1:16" ht="27.75" customHeight="1">
      <c r="A34" s="543"/>
      <c r="B34" s="543"/>
      <c r="C34" s="543"/>
      <c r="D34" s="543"/>
      <c r="E34" s="543"/>
      <c r="F34" s="543"/>
      <c r="G34" s="543"/>
      <c r="H34" s="543"/>
      <c r="I34" s="543"/>
      <c r="J34" s="543"/>
      <c r="K34" s="543"/>
      <c r="L34" s="543"/>
      <c r="M34" s="543"/>
      <c r="N34" s="543"/>
      <c r="O34" s="543"/>
      <c r="P34" s="543"/>
    </row>
    <row r="35" spans="1:16" ht="37.5" customHeight="1">
      <c r="B35" s="542" t="s">
        <v>23</v>
      </c>
      <c r="D35" s="540" t="s">
        <v>182</v>
      </c>
      <c r="E35" s="540"/>
      <c r="G35" s="541" t="s">
        <v>24</v>
      </c>
      <c r="I35" s="518" t="s">
        <v>32</v>
      </c>
      <c r="J35" s="519"/>
      <c r="K35" s="520"/>
      <c r="N35" s="521" t="s">
        <v>33</v>
      </c>
      <c r="O35" s="522"/>
      <c r="P35" s="523"/>
    </row>
    <row r="36" spans="1:16" ht="24">
      <c r="B36" s="542"/>
      <c r="D36" s="540"/>
      <c r="E36" s="540"/>
      <c r="G36" s="541"/>
      <c r="H36" s="2"/>
      <c r="I36" s="2"/>
      <c r="J36" s="2"/>
      <c r="K36" s="9" t="s">
        <v>548</v>
      </c>
      <c r="L36" s="1"/>
      <c r="M36" s="2"/>
      <c r="N36" s="2"/>
      <c r="O36" s="2"/>
      <c r="P36" s="2"/>
    </row>
    <row r="37" spans="1:16" ht="13.5" customHeight="1" thickBot="1">
      <c r="B37" s="1"/>
      <c r="C37" s="1"/>
      <c r="D37" s="2"/>
      <c r="E37" s="2"/>
      <c r="F37" s="2"/>
      <c r="G37" s="1"/>
      <c r="H37" s="1"/>
      <c r="I37" s="2"/>
      <c r="J37" s="2"/>
      <c r="K37" s="3"/>
      <c r="L37" s="2"/>
      <c r="M37" s="2"/>
      <c r="N37" s="2"/>
      <c r="O37" s="2"/>
      <c r="P37" s="2"/>
    </row>
    <row r="38" spans="1:16" ht="26.25" customHeight="1" thickBot="1">
      <c r="B38" s="88"/>
      <c r="C38" s="528" t="s">
        <v>25</v>
      </c>
      <c r="D38" s="539"/>
      <c r="E38" s="539"/>
      <c r="F38" s="539"/>
      <c r="G38" s="529"/>
      <c r="H38" s="528" t="s">
        <v>26</v>
      </c>
      <c r="I38" s="529"/>
      <c r="J38" s="528" t="s">
        <v>27</v>
      </c>
      <c r="K38" s="539"/>
      <c r="L38" s="539"/>
      <c r="M38" s="539"/>
      <c r="N38" s="529"/>
      <c r="O38" s="528" t="s">
        <v>26</v>
      </c>
      <c r="P38" s="529"/>
    </row>
    <row r="39" spans="1:16" ht="22.5" customHeight="1">
      <c r="A39" s="544">
        <v>1</v>
      </c>
      <c r="B39" s="296">
        <v>0.39583333333333331</v>
      </c>
      <c r="C39" s="297" t="s">
        <v>518</v>
      </c>
      <c r="D39" s="292" t="str">
        <f>LOOKUP(C39,参照!$A$3:$A$23,参照!$B$3:$B$23)</f>
        <v>旭</v>
      </c>
      <c r="E39" s="292" t="s">
        <v>171</v>
      </c>
      <c r="F39" s="298" t="s">
        <v>519</v>
      </c>
      <c r="G39" s="299" t="str">
        <f>LOOKUP(F39,参照!$A$3:$A$23,参照!$B$3:$B$23)</f>
        <v>市岡</v>
      </c>
      <c r="H39" s="538" t="s">
        <v>584</v>
      </c>
      <c r="I39" s="525" t="str">
        <f>LOOKUP(H39,参照!$A$3:$A$23,参照!$B$3:$B$23)</f>
        <v>枚方</v>
      </c>
      <c r="J39" s="307" t="s">
        <v>520</v>
      </c>
      <c r="K39" s="292" t="str">
        <f>LOOKUP(J39,参照!$A$3:$A$23,参照!$B$3:$B$23)</f>
        <v>なみはや</v>
      </c>
      <c r="L39" s="292" t="s">
        <v>171</v>
      </c>
      <c r="M39" s="298" t="s">
        <v>521</v>
      </c>
      <c r="N39" s="299" t="str">
        <f>LOOKUP(M39,参照!$A$3:$A$23,参照!$B$3:$B$23)</f>
        <v>芦間</v>
      </c>
      <c r="O39" s="538" t="s">
        <v>561</v>
      </c>
      <c r="P39" s="525" t="str">
        <f>LOOKUP(O39,参照!$A$3:$A$23,参照!$B$3:$B$23)</f>
        <v>港</v>
      </c>
    </row>
    <row r="40" spans="1:16" ht="18.75" customHeight="1">
      <c r="A40" s="544"/>
      <c r="B40" s="300" t="s">
        <v>75</v>
      </c>
      <c r="C40" s="301"/>
      <c r="D40" s="302"/>
      <c r="E40" s="303"/>
      <c r="F40" s="303"/>
      <c r="G40" s="295"/>
      <c r="H40" s="536"/>
      <c r="I40" s="515"/>
      <c r="J40" s="301"/>
      <c r="K40" s="302"/>
      <c r="L40" s="303"/>
      <c r="M40" s="303"/>
      <c r="N40" s="295"/>
      <c r="O40" s="536"/>
      <c r="P40" s="515"/>
    </row>
    <row r="41" spans="1:16" ht="22.5" customHeight="1">
      <c r="A41" s="544">
        <v>2</v>
      </c>
      <c r="B41" s="148">
        <v>0.43055555555555558</v>
      </c>
      <c r="C41" s="158" t="s">
        <v>414</v>
      </c>
      <c r="D41" s="121" t="str">
        <f>LOOKUP(C41,参照!$A$3:$A$23,参照!$B$3:$B$23)</f>
        <v>守口東</v>
      </c>
      <c r="E41" s="121" t="s">
        <v>171</v>
      </c>
      <c r="F41" s="122" t="s">
        <v>410</v>
      </c>
      <c r="G41" s="123" t="str">
        <f>LOOKUP(F41,参照!$A$3:$A$23,参照!$B$3:$B$23)</f>
        <v>香里丘</v>
      </c>
      <c r="H41" s="496" t="s">
        <v>523</v>
      </c>
      <c r="I41" s="498" t="str">
        <f>LOOKUP(H41,参照!$A$3:$A$23,参照!$B$3:$B$23)</f>
        <v>なみはや</v>
      </c>
      <c r="J41" s="124" t="s">
        <v>411</v>
      </c>
      <c r="K41" s="121" t="str">
        <f>LOOKUP(J41,参照!$A$3:$A$23,参照!$B$3:$B$23)</f>
        <v>港</v>
      </c>
      <c r="L41" s="121" t="s">
        <v>171</v>
      </c>
      <c r="M41" s="122" t="s">
        <v>585</v>
      </c>
      <c r="N41" s="123" t="str">
        <f>LOOKUP(M41,参照!$A$3:$A$23,参照!$B$3:$B$23)</f>
        <v>交野</v>
      </c>
      <c r="O41" s="496" t="s">
        <v>524</v>
      </c>
      <c r="P41" s="498" t="str">
        <f>LOOKUP(O41,参照!$A$3:$A$23,参照!$B$3:$B$23)</f>
        <v>西寝屋川</v>
      </c>
    </row>
    <row r="42" spans="1:16" ht="18.75" customHeight="1">
      <c r="A42" s="544"/>
      <c r="B42" s="152" t="s">
        <v>75</v>
      </c>
      <c r="C42" s="115"/>
      <c r="D42" s="116"/>
      <c r="E42" s="117"/>
      <c r="F42" s="117"/>
      <c r="G42" s="118"/>
      <c r="H42" s="511"/>
      <c r="I42" s="510"/>
      <c r="J42" s="115"/>
      <c r="K42" s="116"/>
      <c r="L42" s="117"/>
      <c r="M42" s="117"/>
      <c r="N42" s="118"/>
      <c r="O42" s="511"/>
      <c r="P42" s="510"/>
    </row>
    <row r="43" spans="1:16" ht="22.5" customHeight="1">
      <c r="A43" s="544">
        <v>3</v>
      </c>
      <c r="B43" s="304">
        <v>0.46527777777777773</v>
      </c>
      <c r="C43" s="305" t="s">
        <v>518</v>
      </c>
      <c r="D43" s="293" t="str">
        <f>LOOKUP(C43,参照!$A$3:$A$23,参照!$B$3:$B$23)</f>
        <v>旭</v>
      </c>
      <c r="E43" s="293" t="s">
        <v>171</v>
      </c>
      <c r="F43" s="306" t="s">
        <v>520</v>
      </c>
      <c r="G43" s="294" t="str">
        <f>LOOKUP(F43,参照!$A$3:$A$23,参照!$B$3:$B$23)</f>
        <v>なみはや</v>
      </c>
      <c r="H43" s="506" t="s">
        <v>412</v>
      </c>
      <c r="I43" s="514" t="str">
        <f>LOOKUP(H43,参照!$A$3:$A$23,参照!$B$3:$B$23)</f>
        <v>香里丘</v>
      </c>
      <c r="J43" s="308" t="s">
        <v>522</v>
      </c>
      <c r="K43" s="293" t="str">
        <f>LOOKUP(J43,参照!$A$3:$A$23,参照!$B$3:$B$23)</f>
        <v>西寝屋川</v>
      </c>
      <c r="L43" s="293" t="s">
        <v>171</v>
      </c>
      <c r="M43" s="306" t="s">
        <v>521</v>
      </c>
      <c r="N43" s="294" t="str">
        <f>LOOKUP(M43,参照!$A$3:$A$23,参照!$B$3:$B$23)</f>
        <v>芦間</v>
      </c>
      <c r="O43" s="506" t="s">
        <v>585</v>
      </c>
      <c r="P43" s="514" t="str">
        <f>LOOKUP(O43,参照!$A$3:$A$23,参照!$B$3:$B$23)</f>
        <v>交野</v>
      </c>
    </row>
    <row r="44" spans="1:16" ht="18.75" customHeight="1">
      <c r="A44" s="544"/>
      <c r="B44" s="300" t="s">
        <v>75</v>
      </c>
      <c r="C44" s="301"/>
      <c r="D44" s="302"/>
      <c r="E44" s="303"/>
      <c r="F44" s="303"/>
      <c r="G44" s="295"/>
      <c r="H44" s="536"/>
      <c r="I44" s="515"/>
      <c r="J44" s="301"/>
      <c r="K44" s="302"/>
      <c r="L44" s="303"/>
      <c r="M44" s="303"/>
      <c r="N44" s="295"/>
      <c r="O44" s="536"/>
      <c r="P44" s="515"/>
    </row>
    <row r="45" spans="1:16" ht="22.5" customHeight="1">
      <c r="A45" s="544">
        <v>4</v>
      </c>
      <c r="B45" s="148">
        <v>0.5</v>
      </c>
      <c r="C45" s="158" t="s">
        <v>414</v>
      </c>
      <c r="D45" s="121" t="str">
        <f>LOOKUP(C45,参照!$A$3:$A$23,参照!$B$3:$B$23)</f>
        <v>守口東</v>
      </c>
      <c r="E45" s="121" t="s">
        <v>171</v>
      </c>
      <c r="F45" s="122" t="s">
        <v>411</v>
      </c>
      <c r="G45" s="123" t="str">
        <f>LOOKUP(F45,参照!$A$3:$A$23,参照!$B$3:$B$23)</f>
        <v>港</v>
      </c>
      <c r="H45" s="496" t="s">
        <v>415</v>
      </c>
      <c r="I45" s="498" t="str">
        <f>LOOKUP(H45,参照!$A$3:$A$23,参照!$B$3:$B$23)</f>
        <v>市岡</v>
      </c>
      <c r="J45" s="124" t="s">
        <v>584</v>
      </c>
      <c r="K45" s="121" t="str">
        <f>LOOKUP(J45,参照!$A$3:$A$23,参照!$B$3:$B$23)</f>
        <v>枚方</v>
      </c>
      <c r="L45" s="121" t="s">
        <v>171</v>
      </c>
      <c r="M45" s="122" t="s">
        <v>585</v>
      </c>
      <c r="N45" s="123" t="str">
        <f>LOOKUP(M45,参照!$A$3:$A$23,参照!$B$3:$B$23)</f>
        <v>交野</v>
      </c>
      <c r="O45" s="496" t="s">
        <v>521</v>
      </c>
      <c r="P45" s="498" t="str">
        <f>LOOKUP(O45,参照!$A$3:$A$23,参照!$B$3:$B$23)</f>
        <v>芦間</v>
      </c>
    </row>
    <row r="46" spans="1:16" ht="18.75" customHeight="1">
      <c r="A46" s="544"/>
      <c r="B46" s="152" t="s">
        <v>75</v>
      </c>
      <c r="C46" s="115"/>
      <c r="D46" s="116"/>
      <c r="E46" s="117"/>
      <c r="F46" s="117"/>
      <c r="G46" s="118"/>
      <c r="H46" s="511"/>
      <c r="I46" s="510"/>
      <c r="J46" s="115"/>
      <c r="K46" s="116"/>
      <c r="L46" s="117"/>
      <c r="M46" s="117"/>
      <c r="N46" s="118"/>
      <c r="O46" s="511"/>
      <c r="P46" s="510"/>
    </row>
    <row r="47" spans="1:16" ht="22.5" customHeight="1">
      <c r="A47" s="544">
        <v>5</v>
      </c>
      <c r="B47" s="151">
        <v>0.53472222222222221</v>
      </c>
      <c r="C47" s="305" t="s">
        <v>522</v>
      </c>
      <c r="D47" s="293" t="str">
        <f>LOOKUP(C47,参照!$A$3:$A$23,参照!$B$3:$B$23)</f>
        <v>西寝屋川</v>
      </c>
      <c r="E47" s="293" t="s">
        <v>171</v>
      </c>
      <c r="F47" s="306" t="s">
        <v>520</v>
      </c>
      <c r="G47" s="294" t="str">
        <f>LOOKUP(F47,参照!$A$3:$A$23,参照!$B$3:$B$23)</f>
        <v>なみはや</v>
      </c>
      <c r="H47" s="506" t="s">
        <v>562</v>
      </c>
      <c r="I47" s="514" t="str">
        <f>LOOKUP(H47,参照!$A$3:$A$23,参照!$B$3:$B$23)</f>
        <v>守口東</v>
      </c>
      <c r="J47" s="308" t="s">
        <v>521</v>
      </c>
      <c r="K47" s="293" t="str">
        <f>LOOKUP(J47,参照!$A$3:$A$23,参照!$B$3:$B$23)</f>
        <v>芦間</v>
      </c>
      <c r="L47" s="293" t="s">
        <v>171</v>
      </c>
      <c r="M47" s="306" t="s">
        <v>519</v>
      </c>
      <c r="N47" s="294" t="str">
        <f>LOOKUP(M47,参照!$A$3:$A$23,参照!$B$3:$B$23)</f>
        <v>市岡</v>
      </c>
      <c r="O47" s="512" t="s">
        <v>563</v>
      </c>
      <c r="P47" s="514" t="str">
        <f>LOOKUP(O47,参照!$A$3:$A$23,参照!$B$3:$B$23)</f>
        <v>香里丘</v>
      </c>
    </row>
    <row r="48" spans="1:16" ht="18.75" customHeight="1">
      <c r="A48" s="544"/>
      <c r="B48" s="150" t="s">
        <v>75</v>
      </c>
      <c r="C48" s="301"/>
      <c r="D48" s="302"/>
      <c r="E48" s="303"/>
      <c r="F48" s="303"/>
      <c r="G48" s="295"/>
      <c r="H48" s="536"/>
      <c r="I48" s="515"/>
      <c r="J48" s="301"/>
      <c r="K48" s="302"/>
      <c r="L48" s="303"/>
      <c r="M48" s="303"/>
      <c r="N48" s="295"/>
      <c r="O48" s="513"/>
      <c r="P48" s="515"/>
    </row>
    <row r="49" spans="1:16" ht="22.5" customHeight="1">
      <c r="A49" s="544">
        <v>6</v>
      </c>
      <c r="B49" s="148">
        <v>0.56944444444444442</v>
      </c>
      <c r="C49" s="158" t="s">
        <v>584</v>
      </c>
      <c r="D49" s="121" t="str">
        <f>LOOKUP(C49,参照!$A$3:$A$23,参照!$B$3:$B$23)</f>
        <v>枚方</v>
      </c>
      <c r="E49" s="121" t="s">
        <v>171</v>
      </c>
      <c r="F49" s="122" t="s">
        <v>411</v>
      </c>
      <c r="G49" s="123" t="str">
        <f>LOOKUP(F49,参照!$A$3:$A$23,参照!$B$3:$B$23)</f>
        <v>港</v>
      </c>
      <c r="H49" s="496" t="s">
        <v>525</v>
      </c>
      <c r="I49" s="498" t="str">
        <f>LOOKUP(H49,参照!$A$3:$A$23,参照!$B$3:$B$23)</f>
        <v>なみはや</v>
      </c>
      <c r="J49" s="124" t="s">
        <v>585</v>
      </c>
      <c r="K49" s="121" t="str">
        <f>LOOKUP(J49,参照!$A$3:$A$23,参照!$B$3:$B$23)</f>
        <v>交野</v>
      </c>
      <c r="L49" s="121" t="s">
        <v>171</v>
      </c>
      <c r="M49" s="122" t="s">
        <v>410</v>
      </c>
      <c r="N49" s="123" t="str">
        <f>LOOKUP(M49,参照!$A$3:$A$23,参照!$B$3:$B$23)</f>
        <v>香里丘</v>
      </c>
      <c r="O49" s="496" t="s">
        <v>526</v>
      </c>
      <c r="P49" s="498" t="str">
        <f>LOOKUP(O49,参照!$A$3:$A$23,参照!$B$3:$B$23)</f>
        <v>旭</v>
      </c>
    </row>
    <row r="50" spans="1:16" ht="18.75" customHeight="1">
      <c r="A50" s="544"/>
      <c r="B50" s="152" t="s">
        <v>75</v>
      </c>
      <c r="C50" s="115"/>
      <c r="D50" s="116"/>
      <c r="E50" s="117"/>
      <c r="F50" s="117"/>
      <c r="G50" s="118"/>
      <c r="H50" s="511"/>
      <c r="I50" s="510"/>
      <c r="J50" s="115"/>
      <c r="K50" s="116"/>
      <c r="L50" s="117"/>
      <c r="M50" s="117"/>
      <c r="N50" s="118"/>
      <c r="O50" s="511"/>
      <c r="P50" s="510"/>
    </row>
    <row r="51" spans="1:16" ht="22.5" customHeight="1">
      <c r="A51" s="544">
        <v>7</v>
      </c>
      <c r="B51" s="151">
        <v>0.60416666666666663</v>
      </c>
      <c r="C51" s="305" t="s">
        <v>521</v>
      </c>
      <c r="D51" s="293" t="str">
        <f>LOOKUP(C51,参照!$A$3:$A$23,参照!$B$3:$B$23)</f>
        <v>芦間</v>
      </c>
      <c r="E51" s="293" t="s">
        <v>171</v>
      </c>
      <c r="F51" s="306" t="s">
        <v>518</v>
      </c>
      <c r="G51" s="294" t="str">
        <f>LOOKUP(F51,参照!$A$3:$A$23,参照!$B$3:$B$23)</f>
        <v>旭</v>
      </c>
      <c r="H51" s="506" t="s">
        <v>584</v>
      </c>
      <c r="I51" s="514" t="str">
        <f>LOOKUP(H51,参照!$A$3:$A$23,参照!$B$3:$B$23)</f>
        <v>枚方</v>
      </c>
      <c r="J51" s="308" t="s">
        <v>519</v>
      </c>
      <c r="K51" s="293" t="str">
        <f>LOOKUP(J51,参照!$A$3:$A$23,参照!$B$3:$B$23)</f>
        <v>市岡</v>
      </c>
      <c r="L51" s="293" t="s">
        <v>171</v>
      </c>
      <c r="M51" s="306" t="s">
        <v>522</v>
      </c>
      <c r="N51" s="294" t="str">
        <f>LOOKUP(M51,参照!$A$3:$A$23,参照!$B$3:$B$23)</f>
        <v>西寝屋川</v>
      </c>
      <c r="O51" s="512" t="s">
        <v>528</v>
      </c>
      <c r="P51" s="514" t="str">
        <f>LOOKUP(O51,参照!$A$3:$A$23,参照!$B$3:$B$23)</f>
        <v>港</v>
      </c>
    </row>
    <row r="52" spans="1:16" ht="18.75" customHeight="1">
      <c r="A52" s="544"/>
      <c r="B52" s="150" t="s">
        <v>75</v>
      </c>
      <c r="C52" s="301"/>
      <c r="D52" s="302"/>
      <c r="E52" s="303"/>
      <c r="F52" s="303"/>
      <c r="G52" s="295"/>
      <c r="H52" s="536"/>
      <c r="I52" s="515"/>
      <c r="J52" s="301"/>
      <c r="K52" s="302"/>
      <c r="L52" s="303"/>
      <c r="M52" s="303"/>
      <c r="N52" s="295"/>
      <c r="O52" s="513"/>
      <c r="P52" s="515"/>
    </row>
    <row r="53" spans="1:16" ht="22.5" customHeight="1">
      <c r="A53" s="544">
        <v>8</v>
      </c>
      <c r="B53" s="148">
        <v>0.63888888888888895</v>
      </c>
      <c r="C53" s="158" t="s">
        <v>585</v>
      </c>
      <c r="D53" s="121" t="str">
        <f>LOOKUP(C53,参照!$A$3:$A$23,参照!$B$3:$B$23)</f>
        <v>交野</v>
      </c>
      <c r="E53" s="121" t="s">
        <v>171</v>
      </c>
      <c r="F53" s="122" t="s">
        <v>414</v>
      </c>
      <c r="G53" s="123" t="str">
        <f>LOOKUP(F53,参照!$A$3:$A$23,参照!$B$3:$B$23)</f>
        <v>守口東</v>
      </c>
      <c r="H53" s="496" t="s">
        <v>527</v>
      </c>
      <c r="I53" s="498" t="str">
        <f>LOOKUP(H53,参照!$A$3:$A$23,参照!$B$3:$B$23)</f>
        <v>西寝屋川</v>
      </c>
      <c r="J53" s="124" t="s">
        <v>412</v>
      </c>
      <c r="K53" s="121" t="str">
        <f>LOOKUP(J53,参照!$A$3:$A$23,参照!$B$3:$B$23)</f>
        <v>香里丘</v>
      </c>
      <c r="L53" s="121" t="s">
        <v>171</v>
      </c>
      <c r="M53" s="122" t="s">
        <v>584</v>
      </c>
      <c r="N53" s="123" t="str">
        <f>LOOKUP(M53,参照!$A$3:$A$23,参照!$B$3:$B$23)</f>
        <v>枚方</v>
      </c>
      <c r="O53" s="496" t="s">
        <v>415</v>
      </c>
      <c r="P53" s="498" t="str">
        <f>LOOKUP(O53,参照!$A$3:$A$23,参照!$B$3:$B$23)</f>
        <v>市岡</v>
      </c>
    </row>
    <row r="54" spans="1:16" ht="18.75" customHeight="1">
      <c r="A54" s="544"/>
      <c r="B54" s="152" t="s">
        <v>75</v>
      </c>
      <c r="C54" s="115"/>
      <c r="D54" s="116"/>
      <c r="E54" s="117"/>
      <c r="F54" s="117"/>
      <c r="G54" s="118"/>
      <c r="H54" s="511"/>
      <c r="I54" s="510"/>
      <c r="J54" s="115"/>
      <c r="K54" s="116"/>
      <c r="L54" s="117"/>
      <c r="M54" s="117"/>
      <c r="N54" s="118"/>
      <c r="O54" s="511"/>
      <c r="P54" s="510"/>
    </row>
    <row r="55" spans="1:16" ht="22.5" customHeight="1">
      <c r="A55" s="544">
        <v>9</v>
      </c>
      <c r="B55" s="151">
        <v>0.67361111111111116</v>
      </c>
      <c r="C55" s="305" t="s">
        <v>522</v>
      </c>
      <c r="D55" s="293" t="str">
        <f>LOOKUP(C55,参照!$A$3:$A$23,参照!$B$3:$B$23)</f>
        <v>西寝屋川</v>
      </c>
      <c r="E55" s="293" t="s">
        <v>171</v>
      </c>
      <c r="F55" s="306" t="s">
        <v>518</v>
      </c>
      <c r="G55" s="294" t="str">
        <f>LOOKUP(F55,参照!$A$3:$A$23,参照!$B$3:$B$23)</f>
        <v>旭</v>
      </c>
      <c r="H55" s="506" t="s">
        <v>517</v>
      </c>
      <c r="I55" s="514" t="str">
        <f>LOOKUP(H55,参照!$A$3:$A$23,参照!$B$3:$B$23)</f>
        <v>守口東</v>
      </c>
      <c r="J55" s="308" t="s">
        <v>519</v>
      </c>
      <c r="K55" s="293" t="str">
        <f>LOOKUP(J55,参照!$A$3:$A$23,参照!$B$3:$B$23)</f>
        <v>市岡</v>
      </c>
      <c r="L55" s="293" t="s">
        <v>171</v>
      </c>
      <c r="M55" s="306" t="s">
        <v>520</v>
      </c>
      <c r="N55" s="294" t="str">
        <f>LOOKUP(M55,参照!$A$3:$A$23,参照!$B$3:$B$23)</f>
        <v>なみはや</v>
      </c>
      <c r="O55" s="512" t="s">
        <v>585</v>
      </c>
      <c r="P55" s="514" t="str">
        <f>LOOKUP(O55,参照!$A$3:$A$23,参照!$B$3:$B$23)</f>
        <v>交野</v>
      </c>
    </row>
    <row r="56" spans="1:16" ht="18.75" customHeight="1">
      <c r="A56" s="544"/>
      <c r="B56" s="150" t="s">
        <v>75</v>
      </c>
      <c r="C56" s="301"/>
      <c r="D56" s="302"/>
      <c r="E56" s="303"/>
      <c r="F56" s="303"/>
      <c r="G56" s="295"/>
      <c r="H56" s="516"/>
      <c r="I56" s="515"/>
      <c r="J56" s="301"/>
      <c r="K56" s="302"/>
      <c r="L56" s="303"/>
      <c r="M56" s="303"/>
      <c r="N56" s="295"/>
      <c r="O56" s="513"/>
      <c r="P56" s="515"/>
    </row>
    <row r="57" spans="1:16" ht="22.5" customHeight="1">
      <c r="A57" s="544">
        <v>10</v>
      </c>
      <c r="B57" s="148">
        <v>0.70833333333333337</v>
      </c>
      <c r="C57" s="158" t="s">
        <v>584</v>
      </c>
      <c r="D57" s="121" t="str">
        <f>LOOKUP(C57,参照!$A$3:$A$23,参照!$B$3:$B$23)</f>
        <v>枚方</v>
      </c>
      <c r="E57" s="121" t="s">
        <v>171</v>
      </c>
      <c r="F57" s="122" t="s">
        <v>414</v>
      </c>
      <c r="G57" s="123" t="str">
        <f>LOOKUP(F57,参照!$A$3:$A$23,参照!$B$3:$B$23)</f>
        <v>守口東</v>
      </c>
      <c r="H57" s="496" t="s">
        <v>518</v>
      </c>
      <c r="I57" s="498" t="str">
        <f>LOOKUP(H57,参照!$A$3:$A$23,参照!$B$3:$B$23)</f>
        <v>旭</v>
      </c>
      <c r="J57" s="124" t="s">
        <v>412</v>
      </c>
      <c r="K57" s="121" t="str">
        <f>LOOKUP(J57,参照!$A$3:$A$23,参照!$B$3:$B$23)</f>
        <v>香里丘</v>
      </c>
      <c r="L57" s="121" t="s">
        <v>171</v>
      </c>
      <c r="M57" s="122" t="s">
        <v>413</v>
      </c>
      <c r="N57" s="123" t="str">
        <f>LOOKUP(M57,参照!$A$3:$A$23,参照!$B$3:$B$23)</f>
        <v>港</v>
      </c>
      <c r="O57" s="496" t="s">
        <v>183</v>
      </c>
      <c r="P57" s="498" t="str">
        <f>LOOKUP(O57,参照!$A$3:$A$23,参照!$B$3:$B$23)</f>
        <v>芦間</v>
      </c>
    </row>
    <row r="58" spans="1:16" ht="18.75" customHeight="1" thickBot="1">
      <c r="A58" s="544"/>
      <c r="B58" s="427" t="s">
        <v>75</v>
      </c>
      <c r="C58" s="428"/>
      <c r="D58" s="429"/>
      <c r="E58" s="430"/>
      <c r="F58" s="430"/>
      <c r="G58" s="431"/>
      <c r="H58" s="537"/>
      <c r="I58" s="499"/>
      <c r="J58" s="428"/>
      <c r="K58" s="429"/>
      <c r="L58" s="430"/>
      <c r="M58" s="430"/>
      <c r="N58" s="431"/>
      <c r="O58" s="497"/>
      <c r="P58" s="499"/>
    </row>
    <row r="59" spans="1:16" ht="32.25" customHeight="1">
      <c r="A59" s="213" t="s">
        <v>197</v>
      </c>
      <c r="B59" s="23"/>
    </row>
    <row r="60" spans="1:16" ht="21" customHeight="1">
      <c r="A60" s="54"/>
    </row>
    <row r="61" spans="1:16" ht="21" customHeight="1">
      <c r="A61" s="54"/>
    </row>
    <row r="62" spans="1:16" ht="21" customHeight="1"/>
    <row r="63" spans="1:16" ht="21" customHeight="1"/>
    <row r="64" spans="1:16" ht="21" customHeight="1">
      <c r="A64" s="54"/>
    </row>
    <row r="65" spans="1:16" ht="30" customHeight="1">
      <c r="A65" s="54"/>
    </row>
    <row r="66" spans="1:16" s="54" customFormat="1" ht="30" customHeight="1">
      <c r="A66" s="4"/>
      <c r="B66" s="4"/>
      <c r="C66" s="4"/>
      <c r="D66" s="4"/>
      <c r="E66" s="4"/>
      <c r="F66" s="4"/>
      <c r="G66" s="4"/>
      <c r="H66" s="4"/>
      <c r="I66" s="4"/>
      <c r="J66" s="4"/>
      <c r="K66" s="4"/>
      <c r="L66" s="4"/>
      <c r="M66" s="4"/>
      <c r="N66" s="4"/>
      <c r="O66" s="4"/>
      <c r="P66" s="4"/>
    </row>
    <row r="67" spans="1:16" s="54" customFormat="1">
      <c r="A67" s="4"/>
      <c r="B67" s="4"/>
      <c r="C67" s="4"/>
      <c r="D67" s="4"/>
      <c r="E67" s="4"/>
      <c r="F67" s="4"/>
      <c r="G67" s="4"/>
      <c r="H67" s="4"/>
      <c r="I67" s="4"/>
      <c r="J67" s="4"/>
      <c r="K67" s="4"/>
      <c r="L67" s="4"/>
      <c r="M67" s="4"/>
      <c r="N67" s="4"/>
      <c r="O67" s="4"/>
      <c r="P67" s="4"/>
    </row>
    <row r="70" spans="1:16" s="54" customFormat="1">
      <c r="A70" s="4"/>
      <c r="B70" s="4"/>
      <c r="C70" s="4"/>
      <c r="D70" s="4"/>
      <c r="E70" s="4"/>
      <c r="F70" s="4"/>
      <c r="G70" s="4"/>
      <c r="H70" s="4"/>
      <c r="I70" s="4"/>
      <c r="J70" s="4"/>
      <c r="K70" s="4"/>
      <c r="L70" s="4"/>
      <c r="M70" s="4"/>
      <c r="N70" s="4"/>
      <c r="O70" s="4"/>
      <c r="P70" s="4"/>
    </row>
    <row r="71" spans="1:16" s="54" customFormat="1">
      <c r="A71" s="4"/>
      <c r="B71" s="4"/>
      <c r="C71" s="4"/>
      <c r="D71" s="4"/>
      <c r="E71" s="4"/>
      <c r="F71" s="4"/>
      <c r="G71" s="4"/>
      <c r="H71" s="4"/>
      <c r="I71" s="4"/>
      <c r="J71" s="4"/>
      <c r="K71" s="4"/>
      <c r="L71" s="4"/>
      <c r="M71" s="4"/>
      <c r="N71" s="4"/>
      <c r="O71" s="4"/>
      <c r="P71" s="4"/>
    </row>
  </sheetData>
  <mergeCells count="135">
    <mergeCell ref="A53:A54"/>
    <mergeCell ref="A55:A56"/>
    <mergeCell ref="A57:A58"/>
    <mergeCell ref="A32:A33"/>
    <mergeCell ref="A39:A40"/>
    <mergeCell ref="A41:A42"/>
    <mergeCell ref="A43:A44"/>
    <mergeCell ref="A45:A46"/>
    <mergeCell ref="A47:A48"/>
    <mergeCell ref="A20:A21"/>
    <mergeCell ref="A22:A23"/>
    <mergeCell ref="A24:A25"/>
    <mergeCell ref="A26:A27"/>
    <mergeCell ref="A28:A29"/>
    <mergeCell ref="A30:A31"/>
    <mergeCell ref="A49:A50"/>
    <mergeCell ref="A51:A52"/>
    <mergeCell ref="B35:B36"/>
    <mergeCell ref="D35:E36"/>
    <mergeCell ref="G35:G36"/>
    <mergeCell ref="D2:E3"/>
    <mergeCell ref="G2:G3"/>
    <mergeCell ref="B2:B3"/>
    <mergeCell ref="A34:P34"/>
    <mergeCell ref="I35:K35"/>
    <mergeCell ref="N35:P35"/>
    <mergeCell ref="H26:H27"/>
    <mergeCell ref="A6:A7"/>
    <mergeCell ref="A10:A11"/>
    <mergeCell ref="A12:A13"/>
    <mergeCell ref="A14:A15"/>
    <mergeCell ref="A16:A17"/>
    <mergeCell ref="A18:A19"/>
    <mergeCell ref="C5:G5"/>
    <mergeCell ref="H5:I5"/>
    <mergeCell ref="J5:N5"/>
    <mergeCell ref="H14:H15"/>
    <mergeCell ref="H22:H23"/>
    <mergeCell ref="H6:H7"/>
    <mergeCell ref="P14:P15"/>
    <mergeCell ref="H12:H13"/>
    <mergeCell ref="I10:I11"/>
    <mergeCell ref="I39:I40"/>
    <mergeCell ref="P39:P40"/>
    <mergeCell ref="O39:O40"/>
    <mergeCell ref="C38:G38"/>
    <mergeCell ref="H38:I38"/>
    <mergeCell ref="J38:N38"/>
    <mergeCell ref="O38:P38"/>
    <mergeCell ref="H39:H40"/>
    <mergeCell ref="H41:H42"/>
    <mergeCell ref="I41:I42"/>
    <mergeCell ref="O41:O42"/>
    <mergeCell ref="H43:H44"/>
    <mergeCell ref="I47:I48"/>
    <mergeCell ref="O47:O48"/>
    <mergeCell ref="P47:P48"/>
    <mergeCell ref="H45:H46"/>
    <mergeCell ref="I45:I46"/>
    <mergeCell ref="P45:P46"/>
    <mergeCell ref="O45:O46"/>
    <mergeCell ref="P41:P42"/>
    <mergeCell ref="I43:I44"/>
    <mergeCell ref="H47:H48"/>
    <mergeCell ref="O43:O44"/>
    <mergeCell ref="P43:P44"/>
    <mergeCell ref="H51:H52"/>
    <mergeCell ref="I51:I52"/>
    <mergeCell ref="O51:O52"/>
    <mergeCell ref="P51:P52"/>
    <mergeCell ref="H49:H50"/>
    <mergeCell ref="I49:I50"/>
    <mergeCell ref="P57:P58"/>
    <mergeCell ref="O57:O58"/>
    <mergeCell ref="I57:I58"/>
    <mergeCell ref="H57:H58"/>
    <mergeCell ref="I55:I56"/>
    <mergeCell ref="H55:H56"/>
    <mergeCell ref="P55:P56"/>
    <mergeCell ref="O55:O56"/>
    <mergeCell ref="O49:O50"/>
    <mergeCell ref="P49:P50"/>
    <mergeCell ref="P53:P54"/>
    <mergeCell ref="O53:O54"/>
    <mergeCell ref="I53:I54"/>
    <mergeCell ref="H53:H54"/>
    <mergeCell ref="I1:K1"/>
    <mergeCell ref="N1:P1"/>
    <mergeCell ref="O6:O7"/>
    <mergeCell ref="P6:P7"/>
    <mergeCell ref="I6:I7"/>
    <mergeCell ref="O22:O23"/>
    <mergeCell ref="P22:P23"/>
    <mergeCell ref="O20:O21"/>
    <mergeCell ref="O10:O11"/>
    <mergeCell ref="O12:O13"/>
    <mergeCell ref="O5:P5"/>
    <mergeCell ref="B8:P9"/>
    <mergeCell ref="I26:I27"/>
    <mergeCell ref="H10:H11"/>
    <mergeCell ref="I14:I15"/>
    <mergeCell ref="I16:I17"/>
    <mergeCell ref="P10:P11"/>
    <mergeCell ref="H30:H31"/>
    <mergeCell ref="I30:I31"/>
    <mergeCell ref="I28:I29"/>
    <mergeCell ref="H28:H29"/>
    <mergeCell ref="I20:I21"/>
    <mergeCell ref="P12:P13"/>
    <mergeCell ref="I12:I13"/>
    <mergeCell ref="O14:O15"/>
    <mergeCell ref="H32:H33"/>
    <mergeCell ref="I32:I33"/>
    <mergeCell ref="J32:N33"/>
    <mergeCell ref="O32:P33"/>
    <mergeCell ref="P16:P17"/>
    <mergeCell ref="O28:O29"/>
    <mergeCell ref="O24:O25"/>
    <mergeCell ref="P20:P21"/>
    <mergeCell ref="O26:O27"/>
    <mergeCell ref="H16:H17"/>
    <mergeCell ref="H18:H19"/>
    <mergeCell ref="I22:I23"/>
    <mergeCell ref="P18:P19"/>
    <mergeCell ref="H24:H25"/>
    <mergeCell ref="I18:I19"/>
    <mergeCell ref="I24:I25"/>
    <mergeCell ref="H20:H21"/>
    <mergeCell ref="O16:O17"/>
    <mergeCell ref="O30:O31"/>
    <mergeCell ref="P30:P31"/>
    <mergeCell ref="O18:O19"/>
    <mergeCell ref="P24:P25"/>
    <mergeCell ref="P28:P29"/>
    <mergeCell ref="P26:P27"/>
  </mergeCells>
  <phoneticPr fontId="2"/>
  <pageMargins left="0.93" right="0.23622047244094491" top="0.31496062992125984" bottom="0.19685039370078741" header="0.23622047244094491" footer="0.23622047244094491"/>
  <pageSetup paperSize="9" scale="70" fitToHeight="0" orientation="portrait" r:id="rId1"/>
  <headerFooter alignWithMargins="0"/>
</worksheet>
</file>

<file path=xl/worksheets/sheet7.xml><?xml version="1.0" encoding="utf-8"?>
<worksheet xmlns="http://schemas.openxmlformats.org/spreadsheetml/2006/main" xmlns:r="http://schemas.openxmlformats.org/officeDocument/2006/relationships">
  <sheetPr>
    <tabColor rgb="FFFFFF00"/>
  </sheetPr>
  <dimension ref="A1:AQ43"/>
  <sheetViews>
    <sheetView view="pageBreakPreview" zoomScale="85" zoomScaleNormal="75" zoomScaleSheetLayoutView="85" workbookViewId="0">
      <selection activeCell="AI42" sqref="AI42"/>
    </sheetView>
  </sheetViews>
  <sheetFormatPr defaultRowHeight="13.5"/>
  <cols>
    <col min="1" max="1" width="10" style="10" customWidth="1"/>
    <col min="2" max="18" width="3.625" style="10" customWidth="1"/>
    <col min="19" max="21" width="4.125" style="10" customWidth="1"/>
    <col min="22" max="22" width="4.125" style="11" customWidth="1"/>
    <col min="23" max="24" width="4.125" style="10" customWidth="1"/>
    <col min="25" max="26" width="4.125" style="11" customWidth="1"/>
    <col min="27" max="51" width="3.75" style="11" customWidth="1"/>
    <col min="52" max="16384" width="9" style="11"/>
  </cols>
  <sheetData>
    <row r="1" spans="1:42" ht="30" customHeight="1" thickBot="1">
      <c r="A1" s="318" t="s">
        <v>0</v>
      </c>
      <c r="B1" s="568" t="str">
        <f>A2</f>
        <v>長尾</v>
      </c>
      <c r="C1" s="568"/>
      <c r="D1" s="568"/>
      <c r="E1" s="570" t="str">
        <f>A3</f>
        <v>寝屋川</v>
      </c>
      <c r="F1" s="568"/>
      <c r="G1" s="569"/>
      <c r="H1" s="571" t="str">
        <f>A4</f>
        <v>皐が丘</v>
      </c>
      <c r="I1" s="572"/>
      <c r="J1" s="572"/>
      <c r="K1" s="571" t="str">
        <f>A5</f>
        <v>緑風冠</v>
      </c>
      <c r="L1" s="572"/>
      <c r="M1" s="572"/>
      <c r="N1" s="571" t="str">
        <f>A6</f>
        <v>大手前</v>
      </c>
      <c r="O1" s="572"/>
      <c r="P1" s="576"/>
      <c r="Q1" s="313" t="s">
        <v>28</v>
      </c>
      <c r="R1" s="309" t="s">
        <v>29</v>
      </c>
      <c r="S1" s="324" t="s">
        <v>433</v>
      </c>
      <c r="T1" s="316" t="s">
        <v>434</v>
      </c>
      <c r="U1" s="319" t="s">
        <v>432</v>
      </c>
      <c r="V1" s="314" t="s">
        <v>30</v>
      </c>
      <c r="W1" s="320"/>
      <c r="X1" s="320"/>
      <c r="Y1" s="320"/>
      <c r="Z1" s="11">
        <v>1</v>
      </c>
      <c r="AA1" s="11">
        <v>2</v>
      </c>
      <c r="AB1" s="11">
        <v>3</v>
      </c>
      <c r="AC1" s="11">
        <v>4</v>
      </c>
      <c r="AD1" s="11">
        <v>5</v>
      </c>
      <c r="AF1" s="11">
        <v>1</v>
      </c>
      <c r="AG1" s="11">
        <v>2</v>
      </c>
      <c r="AH1" s="11">
        <v>3</v>
      </c>
      <c r="AI1" s="11">
        <v>4</v>
      </c>
      <c r="AJ1" s="11">
        <v>5</v>
      </c>
      <c r="AL1" s="11">
        <v>1</v>
      </c>
      <c r="AM1" s="11">
        <v>2</v>
      </c>
      <c r="AN1" s="11">
        <v>3</v>
      </c>
      <c r="AO1" s="11">
        <v>4</v>
      </c>
      <c r="AP1" s="11">
        <v>5</v>
      </c>
    </row>
    <row r="2" spans="1:42" ht="30" customHeight="1" thickTop="1">
      <c r="A2" s="317" t="str">
        <f>参照!B3</f>
        <v>長尾</v>
      </c>
      <c r="B2" s="564"/>
      <c r="C2" s="565"/>
      <c r="D2" s="566"/>
      <c r="E2" s="358">
        <f>D3</f>
        <v>0</v>
      </c>
      <c r="F2" s="359" t="str">
        <f>IF(C3="○","×",IF(C3="×","○",IF(C3="△","△")))</f>
        <v>△</v>
      </c>
      <c r="G2" s="360">
        <f>B3</f>
        <v>0</v>
      </c>
      <c r="H2" s="361">
        <f>D4</f>
        <v>0</v>
      </c>
      <c r="I2" s="362" t="str">
        <f>IF(C4="○","×",IF(C4="×","○",IF(C4="△","△")))</f>
        <v>△</v>
      </c>
      <c r="J2" s="363">
        <f>B4</f>
        <v>0</v>
      </c>
      <c r="K2" s="361">
        <f>D5</f>
        <v>0</v>
      </c>
      <c r="L2" s="362" t="str">
        <f>IF(C5="○","×",IF(C5="×","○",IF(C5="△","△")))</f>
        <v>△</v>
      </c>
      <c r="M2" s="363">
        <f>B5</f>
        <v>0</v>
      </c>
      <c r="N2" s="361">
        <f>D6</f>
        <v>0</v>
      </c>
      <c r="O2" s="362" t="str">
        <f>IF(C6="○","×",IF(C6="×","○",IF(C6="△","△")))</f>
        <v>△</v>
      </c>
      <c r="P2" s="364">
        <f>B6</f>
        <v>0</v>
      </c>
      <c r="Q2" s="365">
        <f>SUM(Z2:AD2)</f>
        <v>0</v>
      </c>
      <c r="R2" s="366">
        <f>SUM(AF2:AJ2)</f>
        <v>0</v>
      </c>
      <c r="S2" s="365">
        <f>E2+H2+K2+N2</f>
        <v>0</v>
      </c>
      <c r="T2" s="367">
        <f>G2+J2+M2+P2</f>
        <v>0</v>
      </c>
      <c r="U2" s="368">
        <f>S2-T2</f>
        <v>0</v>
      </c>
      <c r="V2" s="312">
        <f>RANK(Q2,$Q$2:$Q$6,0)</f>
        <v>1</v>
      </c>
      <c r="W2" s="321"/>
      <c r="X2" s="321"/>
      <c r="Y2" s="321"/>
      <c r="Z2" s="11" t="str">
        <f>IF(C2="○",1,"")</f>
        <v/>
      </c>
      <c r="AA2" s="11" t="str">
        <f>IF(F2="○",1,"")</f>
        <v/>
      </c>
      <c r="AB2" s="11" t="str">
        <f>IF(I2="○",1,"")</f>
        <v/>
      </c>
      <c r="AC2" s="11" t="str">
        <f>IF(L2="○",1,"")</f>
        <v/>
      </c>
      <c r="AD2" s="11" t="str">
        <f>IF(O2="○",1,"")</f>
        <v/>
      </c>
      <c r="AF2" s="11" t="str">
        <f>IF(C2="×",1,"")</f>
        <v/>
      </c>
      <c r="AG2" s="11" t="str">
        <f>IF(F2="×",1,"")</f>
        <v/>
      </c>
      <c r="AH2" s="11" t="str">
        <f>IF(I2="×",1,"")</f>
        <v/>
      </c>
      <c r="AI2" s="11" t="str">
        <f>IF(L2="×",1,"")</f>
        <v/>
      </c>
      <c r="AJ2" s="11" t="str">
        <f>IF(O2="×",1,"")</f>
        <v/>
      </c>
      <c r="AL2" s="11" t="str">
        <f>IF(C2="△",1,"")</f>
        <v/>
      </c>
      <c r="AM2" s="11">
        <f>IF(F2="△",1,"")</f>
        <v>1</v>
      </c>
      <c r="AN2" s="11">
        <f>IF(I2="△",1,"")</f>
        <v>1</v>
      </c>
      <c r="AO2" s="11">
        <f>IF(L2="△",1,"")</f>
        <v>1</v>
      </c>
      <c r="AP2" s="11">
        <f>IF(O2="△",1,"")</f>
        <v>1</v>
      </c>
    </row>
    <row r="3" spans="1:42" ht="30" customHeight="1">
      <c r="A3" s="223" t="str">
        <f>参照!B4</f>
        <v>寝屋川</v>
      </c>
      <c r="B3" s="369"/>
      <c r="C3" s="370" t="str">
        <f>IF(B3&gt;D3,"○",IF(B3&lt;D3,"×",IF(B3=D3,"△")))</f>
        <v>△</v>
      </c>
      <c r="D3" s="371"/>
      <c r="E3" s="573"/>
      <c r="F3" s="574"/>
      <c r="G3" s="575"/>
      <c r="H3" s="372">
        <f>G4</f>
        <v>0</v>
      </c>
      <c r="I3" s="370" t="str">
        <f>IF(F4="○","×",IF(F4="×","○",IF(F4="△","△")))</f>
        <v>△</v>
      </c>
      <c r="J3" s="371">
        <f>E4</f>
        <v>0</v>
      </c>
      <c r="K3" s="372">
        <f>G5</f>
        <v>0</v>
      </c>
      <c r="L3" s="370" t="str">
        <f>IF(F5="○","×",IF(F5="×","○",IF(F5="△","△")))</f>
        <v>△</v>
      </c>
      <c r="M3" s="371">
        <f>E5</f>
        <v>0</v>
      </c>
      <c r="N3" s="372">
        <f>G6</f>
        <v>0</v>
      </c>
      <c r="O3" s="370" t="str">
        <f>IF(F6="○","×",IF(F6="×","○",IF(F6="△","△")))</f>
        <v>△</v>
      </c>
      <c r="P3" s="373">
        <f>E6</f>
        <v>0</v>
      </c>
      <c r="Q3" s="374">
        <f>SUM(Z3:AD3)</f>
        <v>0</v>
      </c>
      <c r="R3" s="92">
        <f>SUM(AF3:AJ3)</f>
        <v>0</v>
      </c>
      <c r="S3" s="374">
        <f>B3+H3+K3+N3</f>
        <v>0</v>
      </c>
      <c r="T3" s="375">
        <f>D3+J3+M3+P3</f>
        <v>0</v>
      </c>
      <c r="U3" s="376">
        <f>S3-T3</f>
        <v>0</v>
      </c>
      <c r="V3" s="125">
        <f>RANK(Q3,$Q$2:$Q$6,0)</f>
        <v>1</v>
      </c>
      <c r="W3" s="321"/>
      <c r="X3" s="321"/>
      <c r="Y3" s="321"/>
      <c r="Z3" s="11" t="str">
        <f>IF(C3="○",1,"")</f>
        <v/>
      </c>
      <c r="AA3" s="11" t="str">
        <f>IF(F3="○",1,"")</f>
        <v/>
      </c>
      <c r="AB3" s="11" t="str">
        <f>IF(I3="○",1,"")</f>
        <v/>
      </c>
      <c r="AC3" s="11" t="str">
        <f>IF(L3="○",1,"")</f>
        <v/>
      </c>
      <c r="AD3" s="11" t="str">
        <f>IF(O3="○",1,"")</f>
        <v/>
      </c>
      <c r="AF3" s="11" t="str">
        <f>IF(C3="×",1,"")</f>
        <v/>
      </c>
      <c r="AG3" s="11" t="str">
        <f>IF(F3="×",1,"")</f>
        <v/>
      </c>
      <c r="AH3" s="11" t="str">
        <f>IF(I3="×",1,"")</f>
        <v/>
      </c>
      <c r="AI3" s="11" t="str">
        <f>IF(L3="×",1,"")</f>
        <v/>
      </c>
      <c r="AJ3" s="11" t="str">
        <f>IF(O3="×",1,"")</f>
        <v/>
      </c>
      <c r="AL3" s="11">
        <f>IF(C3="△",1,"")</f>
        <v>1</v>
      </c>
      <c r="AM3" s="11" t="str">
        <f>IF(F3="△",1,"")</f>
        <v/>
      </c>
      <c r="AN3" s="11">
        <f>IF(I3="△",1,"")</f>
        <v>1</v>
      </c>
      <c r="AO3" s="11">
        <f>IF(L3="△",1,"")</f>
        <v>1</v>
      </c>
      <c r="AP3" s="11">
        <f>IF(O3="△",1,"")</f>
        <v>1</v>
      </c>
    </row>
    <row r="4" spans="1:42" ht="30" customHeight="1">
      <c r="A4" s="223" t="str">
        <f>参照!B5</f>
        <v>皐が丘</v>
      </c>
      <c r="B4" s="369"/>
      <c r="C4" s="370" t="str">
        <f>IF(B4&gt;D4,"○",IF(B4&lt;D4,"×",IF(B4=D4,"△")))</f>
        <v>△</v>
      </c>
      <c r="D4" s="371"/>
      <c r="E4" s="372"/>
      <c r="F4" s="370" t="str">
        <f>IF(E4&gt;G4,"○",IF(E4&lt;G4,"×",IF(E4=G4,"△")))</f>
        <v>△</v>
      </c>
      <c r="G4" s="371"/>
      <c r="H4" s="573"/>
      <c r="I4" s="574"/>
      <c r="J4" s="575"/>
      <c r="K4" s="92">
        <f>J5</f>
        <v>0</v>
      </c>
      <c r="L4" s="370" t="str">
        <f>IF(I5="○","×",IF(I5="×","○",IF(I5="△","△")))</f>
        <v>△</v>
      </c>
      <c r="M4" s="371">
        <f>H5</f>
        <v>0</v>
      </c>
      <c r="N4" s="372">
        <f>J6</f>
        <v>0</v>
      </c>
      <c r="O4" s="370" t="str">
        <f>IF(I6="○","×",IF(I6="×","○",IF(I6="△","△")))</f>
        <v>△</v>
      </c>
      <c r="P4" s="373">
        <f>H6</f>
        <v>0</v>
      </c>
      <c r="Q4" s="374">
        <f>SUM(Z4:AD4)</f>
        <v>0</v>
      </c>
      <c r="R4" s="92">
        <f>SUM(AF4:AJ4)</f>
        <v>0</v>
      </c>
      <c r="S4" s="374">
        <f>E4+B4+K4+N4</f>
        <v>0</v>
      </c>
      <c r="T4" s="375">
        <f>G4+D4+M4+P4</f>
        <v>0</v>
      </c>
      <c r="U4" s="376">
        <f>S4-T4</f>
        <v>0</v>
      </c>
      <c r="V4" s="125">
        <f>RANK(Q4,$Q$2:$Q$6,0)</f>
        <v>1</v>
      </c>
      <c r="W4" s="321"/>
      <c r="X4" s="321"/>
      <c r="Y4" s="321"/>
      <c r="Z4" s="11" t="str">
        <f>IF(C4="○",1,"")</f>
        <v/>
      </c>
      <c r="AA4" s="11" t="str">
        <f>IF(F4="○",1,"")</f>
        <v/>
      </c>
      <c r="AB4" s="11" t="str">
        <f>IF(I4="○",1,"")</f>
        <v/>
      </c>
      <c r="AC4" s="11" t="str">
        <f>IF(L4="○",1,"")</f>
        <v/>
      </c>
      <c r="AD4" s="11" t="str">
        <f>IF(O4="○",1,"")</f>
        <v/>
      </c>
      <c r="AF4" s="11" t="str">
        <f>IF(C4="×",1,"")</f>
        <v/>
      </c>
      <c r="AG4" s="11" t="str">
        <f>IF(F4="×",1,"")</f>
        <v/>
      </c>
      <c r="AH4" s="11" t="str">
        <f>IF(I4="×",1,"")</f>
        <v/>
      </c>
      <c r="AI4" s="11" t="str">
        <f>IF(L4="×",1,"")</f>
        <v/>
      </c>
      <c r="AJ4" s="11" t="str">
        <f>IF(O4="×",1,"")</f>
        <v/>
      </c>
      <c r="AL4" s="11">
        <f>IF(C4="△",1,"")</f>
        <v>1</v>
      </c>
      <c r="AM4" s="11">
        <f>IF(F4="△",1,"")</f>
        <v>1</v>
      </c>
      <c r="AN4" s="11" t="str">
        <f>IF(I4="△",1,"")</f>
        <v/>
      </c>
      <c r="AO4" s="11">
        <f>IF(L4="△",1,"")</f>
        <v>1</v>
      </c>
      <c r="AP4" s="11">
        <f>IF(O4="△",1,"")</f>
        <v>1</v>
      </c>
    </row>
    <row r="5" spans="1:42" ht="30" customHeight="1">
      <c r="A5" s="223" t="str">
        <f>参照!B6</f>
        <v>緑風冠</v>
      </c>
      <c r="B5" s="369"/>
      <c r="C5" s="370" t="str">
        <f>IF(B5&gt;D5,"○",IF(B5&lt;D5,"×",IF(B5=D5,"△")))</f>
        <v>△</v>
      </c>
      <c r="D5" s="371"/>
      <c r="E5" s="372"/>
      <c r="F5" s="370" t="str">
        <f>IF(E5&gt;G5,"○",IF(E5&lt;G5,"×",IF(E5=G5,"△")))</f>
        <v>△</v>
      </c>
      <c r="G5" s="371"/>
      <c r="H5" s="372"/>
      <c r="I5" s="370" t="str">
        <f>IF(H5&gt;J5,"○",IF(H5&lt;J5,"×",IF(H5=J5,"△")))</f>
        <v>△</v>
      </c>
      <c r="J5" s="371"/>
      <c r="K5" s="573"/>
      <c r="L5" s="574"/>
      <c r="M5" s="575"/>
      <c r="N5" s="92">
        <f>M6</f>
        <v>0</v>
      </c>
      <c r="O5" s="370" t="str">
        <f>IF(L6="○","×",IF(L6="×","○",IF(L6="△","△")))</f>
        <v>△</v>
      </c>
      <c r="P5" s="373">
        <f>K6</f>
        <v>0</v>
      </c>
      <c r="Q5" s="374">
        <f>SUM(Z5:AD5)</f>
        <v>0</v>
      </c>
      <c r="R5" s="92">
        <f>SUM(AF5:AJ5)</f>
        <v>0</v>
      </c>
      <c r="S5" s="374">
        <f>E5+H5+B5+N5</f>
        <v>0</v>
      </c>
      <c r="T5" s="375">
        <f>G5+J5+D5+P5</f>
        <v>0</v>
      </c>
      <c r="U5" s="376">
        <f>S5-T5</f>
        <v>0</v>
      </c>
      <c r="V5" s="125">
        <f>RANK(Q5,$Q$2:$Q$6,0)</f>
        <v>1</v>
      </c>
      <c r="W5" s="321"/>
      <c r="X5" s="321"/>
      <c r="Y5" s="321"/>
      <c r="Z5" s="11" t="str">
        <f>IF(C5="○",1,"")</f>
        <v/>
      </c>
      <c r="AA5" s="11" t="str">
        <f>IF(F5="○",1,"")</f>
        <v/>
      </c>
      <c r="AB5" s="11" t="str">
        <f>IF(I5="○",1,"")</f>
        <v/>
      </c>
      <c r="AC5" s="11" t="str">
        <f>IF(L5="○",1,"")</f>
        <v/>
      </c>
      <c r="AD5" s="11" t="str">
        <f>IF(O5="○",1,"")</f>
        <v/>
      </c>
      <c r="AF5" s="11" t="str">
        <f>IF(C5="×",1,"")</f>
        <v/>
      </c>
      <c r="AG5" s="11" t="str">
        <f>IF(F5="×",1,"")</f>
        <v/>
      </c>
      <c r="AH5" s="11" t="str">
        <f>IF(I5="×",1,"")</f>
        <v/>
      </c>
      <c r="AI5" s="11" t="str">
        <f>IF(L5="×",1,"")</f>
        <v/>
      </c>
      <c r="AJ5" s="11" t="str">
        <f>IF(O5="×",1,"")</f>
        <v/>
      </c>
      <c r="AL5" s="11">
        <f>IF(C5="△",1,"")</f>
        <v>1</v>
      </c>
      <c r="AM5" s="11">
        <f>IF(F5="△",1,"")</f>
        <v>1</v>
      </c>
      <c r="AN5" s="11">
        <f>IF(I5="△",1,"")</f>
        <v>1</v>
      </c>
      <c r="AO5" s="11" t="str">
        <f>IF(L5="△",1,"")</f>
        <v/>
      </c>
      <c r="AP5" s="11">
        <f>IF(O5="△",1,"")</f>
        <v>1</v>
      </c>
    </row>
    <row r="6" spans="1:42" ht="30" customHeight="1" thickBot="1">
      <c r="A6" s="224" t="str">
        <f>参照!B7</f>
        <v>大手前</v>
      </c>
      <c r="B6" s="377"/>
      <c r="C6" s="378" t="str">
        <f>IF(B6&gt;D6,"○",IF(B6&lt;D6,"×",IF(B6=D6,"△")))</f>
        <v>△</v>
      </c>
      <c r="D6" s="379"/>
      <c r="E6" s="380"/>
      <c r="F6" s="378" t="str">
        <f>IF(E6&gt;G6,"○",IF(E6&lt;G6,"×",IF(E6=G6,"△")))</f>
        <v>△</v>
      </c>
      <c r="G6" s="379"/>
      <c r="H6" s="380"/>
      <c r="I6" s="378" t="str">
        <f>IF(H6&gt;J6,"○",IF(H6&lt;J6,"×",IF(H6=J6,"△")))</f>
        <v>△</v>
      </c>
      <c r="J6" s="379"/>
      <c r="K6" s="378"/>
      <c r="L6" s="378" t="str">
        <f>IF(K6&gt;M6,"○",IF(K6&lt;M6,"×",IF(K6=M6,"△")))</f>
        <v>△</v>
      </c>
      <c r="M6" s="379"/>
      <c r="N6" s="561"/>
      <c r="O6" s="562"/>
      <c r="P6" s="563"/>
      <c r="Q6" s="381">
        <f>SUM(Z6:AD6)</f>
        <v>0</v>
      </c>
      <c r="R6" s="95">
        <f>SUM(AF6:AJ6)</f>
        <v>0</v>
      </c>
      <c r="S6" s="381">
        <f>E6+H6+K6+B6</f>
        <v>0</v>
      </c>
      <c r="T6" s="382">
        <f>G6+J6+M6+D6</f>
        <v>0</v>
      </c>
      <c r="U6" s="383">
        <f>S6-T6</f>
        <v>0</v>
      </c>
      <c r="V6" s="222">
        <f>RANK(Q6,$Q$2:$Q$6,0)</f>
        <v>1</v>
      </c>
      <c r="W6" s="321"/>
      <c r="X6" s="321"/>
      <c r="Y6" s="321"/>
      <c r="Z6" s="11" t="str">
        <f>IF(C6="○",1,"")</f>
        <v/>
      </c>
      <c r="AA6" s="11" t="str">
        <f>IF(F6="○",1,"")</f>
        <v/>
      </c>
      <c r="AB6" s="11" t="str">
        <f>IF(I6="○",1,"")</f>
        <v/>
      </c>
      <c r="AC6" s="11" t="str">
        <f>IF(L6="○",1,"")</f>
        <v/>
      </c>
      <c r="AD6" s="11" t="str">
        <f>IF(O6="○",1,"")</f>
        <v/>
      </c>
      <c r="AF6" s="11" t="str">
        <f>IF(C6="×",1,"")</f>
        <v/>
      </c>
      <c r="AG6" s="11" t="str">
        <f>IF(F6="×",1,"")</f>
        <v/>
      </c>
      <c r="AH6" s="11" t="str">
        <f>IF(I6="×",1,"")</f>
        <v/>
      </c>
      <c r="AI6" s="11" t="str">
        <f>IF(L6="×",1,"")</f>
        <v/>
      </c>
      <c r="AJ6" s="11" t="str">
        <f>IF(O6="×",1,"")</f>
        <v/>
      </c>
      <c r="AL6" s="11">
        <f>IF(C6="△",1,"")</f>
        <v>1</v>
      </c>
      <c r="AM6" s="11">
        <f>IF(F6="△",1,"")</f>
        <v>1</v>
      </c>
      <c r="AN6" s="11">
        <f>IF(I6="△",1,"")</f>
        <v>1</v>
      </c>
      <c r="AO6" s="11">
        <f>IF(L6="△",1,"")</f>
        <v>1</v>
      </c>
      <c r="AP6" s="11" t="str">
        <f>IF(O6="△",1,"")</f>
        <v/>
      </c>
    </row>
    <row r="7" spans="1:42" ht="13.5" customHeight="1">
      <c r="A7" s="21"/>
      <c r="B7" s="21"/>
      <c r="C7" s="21"/>
      <c r="D7" s="21"/>
      <c r="E7" s="21"/>
      <c r="F7" s="21"/>
      <c r="G7" s="21"/>
      <c r="H7" s="21"/>
      <c r="I7" s="21"/>
      <c r="J7" s="21"/>
      <c r="K7" s="21"/>
      <c r="L7" s="21"/>
      <c r="M7" s="21"/>
      <c r="N7" s="21"/>
      <c r="O7" s="21"/>
      <c r="P7" s="21"/>
      <c r="Q7" s="589"/>
      <c r="R7" s="589"/>
      <c r="S7" s="589"/>
      <c r="T7" s="589"/>
      <c r="U7" s="589"/>
      <c r="V7" s="589"/>
      <c r="W7" s="284"/>
      <c r="X7" s="284"/>
      <c r="Y7" s="284"/>
      <c r="Z7" s="10"/>
      <c r="AA7" s="10"/>
    </row>
    <row r="8" spans="1:42" ht="14.25" thickBot="1">
      <c r="V8" s="10"/>
      <c r="W8" s="21"/>
      <c r="X8" s="21"/>
      <c r="Y8" s="21"/>
    </row>
    <row r="9" spans="1:42" ht="30" customHeight="1" thickBot="1">
      <c r="A9" s="318" t="s">
        <v>435</v>
      </c>
      <c r="B9" s="568" t="str">
        <f>A10</f>
        <v>香里丘</v>
      </c>
      <c r="C9" s="568"/>
      <c r="D9" s="568"/>
      <c r="E9" s="570" t="str">
        <f>A11</f>
        <v>港</v>
      </c>
      <c r="F9" s="568"/>
      <c r="G9" s="569"/>
      <c r="H9" s="571" t="str">
        <f>A12</f>
        <v>枚方</v>
      </c>
      <c r="I9" s="572"/>
      <c r="J9" s="572"/>
      <c r="K9" s="571" t="str">
        <f>A13</f>
        <v>交野</v>
      </c>
      <c r="L9" s="572"/>
      <c r="M9" s="572"/>
      <c r="N9" s="571" t="str">
        <f>A14</f>
        <v>守口東</v>
      </c>
      <c r="O9" s="572"/>
      <c r="P9" s="576"/>
      <c r="Q9" s="313" t="s">
        <v>28</v>
      </c>
      <c r="R9" s="309" t="s">
        <v>29</v>
      </c>
      <c r="S9" s="324" t="s">
        <v>433</v>
      </c>
      <c r="T9" s="316" t="s">
        <v>434</v>
      </c>
      <c r="U9" s="319" t="s">
        <v>432</v>
      </c>
      <c r="V9" s="314" t="s">
        <v>30</v>
      </c>
      <c r="W9" s="320"/>
      <c r="X9" s="320"/>
      <c r="Y9" s="320"/>
      <c r="Z9" s="11">
        <v>1</v>
      </c>
      <c r="AA9" s="11">
        <v>2</v>
      </c>
      <c r="AB9" s="11">
        <v>3</v>
      </c>
      <c r="AC9" s="11">
        <v>4</v>
      </c>
      <c r="AD9" s="11">
        <v>5</v>
      </c>
      <c r="AF9" s="11">
        <v>1</v>
      </c>
      <c r="AG9" s="11">
        <v>2</v>
      </c>
      <c r="AH9" s="11">
        <v>3</v>
      </c>
      <c r="AI9" s="11">
        <v>4</v>
      </c>
      <c r="AJ9" s="11">
        <v>5</v>
      </c>
      <c r="AL9" s="11">
        <v>1</v>
      </c>
      <c r="AM9" s="11">
        <v>2</v>
      </c>
      <c r="AN9" s="11">
        <v>3</v>
      </c>
      <c r="AO9" s="11">
        <v>4</v>
      </c>
      <c r="AP9" s="11">
        <v>5</v>
      </c>
    </row>
    <row r="10" spans="1:42" ht="30" customHeight="1" thickTop="1">
      <c r="A10" s="317" t="str">
        <f>参照!B8</f>
        <v>香里丘</v>
      </c>
      <c r="B10" s="564"/>
      <c r="C10" s="565"/>
      <c r="D10" s="566"/>
      <c r="E10" s="358">
        <f>D11</f>
        <v>0</v>
      </c>
      <c r="F10" s="359" t="str">
        <f>IF(C11="○","×",IF(C11="×","○",IF(C11="△","△")))</f>
        <v>△</v>
      </c>
      <c r="G10" s="360">
        <f>B11</f>
        <v>0</v>
      </c>
      <c r="H10" s="361">
        <f>D12</f>
        <v>0</v>
      </c>
      <c r="I10" s="362" t="str">
        <f>IF(C12="○","×",IF(C12="×","○",IF(C12="△","△")))</f>
        <v>△</v>
      </c>
      <c r="J10" s="363">
        <f>B12</f>
        <v>0</v>
      </c>
      <c r="K10" s="361">
        <f>D13</f>
        <v>0</v>
      </c>
      <c r="L10" s="362" t="str">
        <f>IF(C13="○","×",IF(C13="×","○",IF(C13="△","△")))</f>
        <v>△</v>
      </c>
      <c r="M10" s="363">
        <f>B13</f>
        <v>0</v>
      </c>
      <c r="N10" s="361">
        <f>D14</f>
        <v>0</v>
      </c>
      <c r="O10" s="362" t="str">
        <f>IF(C14="○","×",IF(C14="×","○",IF(C14="△","△")))</f>
        <v>△</v>
      </c>
      <c r="P10" s="364">
        <f>B14</f>
        <v>0</v>
      </c>
      <c r="Q10" s="365">
        <f>SUM(Z10:AD10)</f>
        <v>0</v>
      </c>
      <c r="R10" s="366">
        <f>SUM(AF10:AJ10)</f>
        <v>0</v>
      </c>
      <c r="S10" s="365">
        <f>E10+H10+K10+N10</f>
        <v>0</v>
      </c>
      <c r="T10" s="367">
        <f>G10+J10+M10+P10</f>
        <v>0</v>
      </c>
      <c r="U10" s="368">
        <f>S10-T10</f>
        <v>0</v>
      </c>
      <c r="V10" s="312">
        <f>RANK(Q10,$Q$10:$Q$14,0)</f>
        <v>1</v>
      </c>
      <c r="W10" s="321"/>
      <c r="X10" s="321"/>
      <c r="Y10" s="321"/>
      <c r="Z10" s="11" t="str">
        <f>IF(C10="○",1,"")</f>
        <v/>
      </c>
      <c r="AA10" s="11" t="str">
        <f>IF(F10="○",1,"")</f>
        <v/>
      </c>
      <c r="AB10" s="11" t="str">
        <f>IF(I10="○",1,"")</f>
        <v/>
      </c>
      <c r="AC10" s="11" t="str">
        <f>IF(L10="○",1,"")</f>
        <v/>
      </c>
      <c r="AD10" s="11" t="str">
        <f>IF(O10="○",1,"")</f>
        <v/>
      </c>
      <c r="AF10" s="11" t="str">
        <f>IF(C10="×",1,"")</f>
        <v/>
      </c>
      <c r="AG10" s="11" t="str">
        <f>IF(F10="×",1,"")</f>
        <v/>
      </c>
      <c r="AH10" s="11" t="str">
        <f>IF(I10="×",1,"")</f>
        <v/>
      </c>
      <c r="AI10" s="11" t="str">
        <f>IF(L10="×",1,"")</f>
        <v/>
      </c>
      <c r="AJ10" s="11" t="str">
        <f>IF(O10="×",1,"")</f>
        <v/>
      </c>
      <c r="AL10" s="11" t="str">
        <f>IF(C10="△",1,"")</f>
        <v/>
      </c>
      <c r="AM10" s="11">
        <f>IF(F10="△",1,"")</f>
        <v>1</v>
      </c>
      <c r="AN10" s="11">
        <f>IF(I10="△",1,"")</f>
        <v>1</v>
      </c>
      <c r="AO10" s="11">
        <f>IF(L10="△",1,"")</f>
        <v>1</v>
      </c>
      <c r="AP10" s="11">
        <f>IF(O10="△",1,"")</f>
        <v>1</v>
      </c>
    </row>
    <row r="11" spans="1:42" ht="30" customHeight="1">
      <c r="A11" s="223" t="str">
        <f>参照!B9</f>
        <v>港</v>
      </c>
      <c r="B11" s="369"/>
      <c r="C11" s="370" t="str">
        <f>IF(B11&gt;D11,"○",IF(B11&lt;D11,"×",IF(B11=D11,"△")))</f>
        <v>△</v>
      </c>
      <c r="D11" s="371"/>
      <c r="E11" s="573"/>
      <c r="F11" s="574"/>
      <c r="G11" s="575"/>
      <c r="H11" s="372">
        <f>G12</f>
        <v>0</v>
      </c>
      <c r="I11" s="370" t="str">
        <f>IF(F12="○","×",IF(F12="×","○",IF(F12="△","△")))</f>
        <v>△</v>
      </c>
      <c r="J11" s="371">
        <f>E12</f>
        <v>0</v>
      </c>
      <c r="K11" s="372">
        <f>G13</f>
        <v>0</v>
      </c>
      <c r="L11" s="370" t="str">
        <f>IF(F13="○","×",IF(F13="×","○",IF(F13="△","△")))</f>
        <v>△</v>
      </c>
      <c r="M11" s="371">
        <f>E13</f>
        <v>0</v>
      </c>
      <c r="N11" s="372">
        <f>G14</f>
        <v>0</v>
      </c>
      <c r="O11" s="370" t="str">
        <f>IF(F14="○","×",IF(F14="×","○",IF(F14="△","△")))</f>
        <v>△</v>
      </c>
      <c r="P11" s="373">
        <f>E14</f>
        <v>0</v>
      </c>
      <c r="Q11" s="374">
        <f>SUM(Z11:AD11)</f>
        <v>0</v>
      </c>
      <c r="R11" s="92">
        <f>SUM(AF11:AJ11)</f>
        <v>0</v>
      </c>
      <c r="S11" s="374">
        <f>B11+H11+K11+N11</f>
        <v>0</v>
      </c>
      <c r="T11" s="375">
        <f>D11+J11+M11+P11</f>
        <v>0</v>
      </c>
      <c r="U11" s="376">
        <f>S11-T11</f>
        <v>0</v>
      </c>
      <c r="V11" s="125">
        <f>RANK(Q11,$Q$10:$Q$14,0)</f>
        <v>1</v>
      </c>
      <c r="W11" s="321"/>
      <c r="X11" s="321"/>
      <c r="Y11" s="321"/>
      <c r="Z11" s="11" t="str">
        <f>IF(C11="○",1,"")</f>
        <v/>
      </c>
      <c r="AA11" s="11" t="str">
        <f>IF(F11="○",1,"")</f>
        <v/>
      </c>
      <c r="AB11" s="11" t="str">
        <f>IF(I11="○",1,"")</f>
        <v/>
      </c>
      <c r="AC11" s="11" t="str">
        <f>IF(L11="○",1,"")</f>
        <v/>
      </c>
      <c r="AD11" s="11" t="str">
        <f>IF(O11="○",1,"")</f>
        <v/>
      </c>
      <c r="AF11" s="11" t="str">
        <f>IF(C11="×",1,"")</f>
        <v/>
      </c>
      <c r="AG11" s="11" t="str">
        <f>IF(F11="×",1,"")</f>
        <v/>
      </c>
      <c r="AH11" s="11" t="str">
        <f>IF(I11="×",1,"")</f>
        <v/>
      </c>
      <c r="AI11" s="11" t="str">
        <f>IF(L11="×",1,"")</f>
        <v/>
      </c>
      <c r="AJ11" s="11" t="str">
        <f>IF(O11="×",1,"")</f>
        <v/>
      </c>
      <c r="AL11" s="11">
        <f>IF(C11="△",1,"")</f>
        <v>1</v>
      </c>
      <c r="AM11" s="11" t="str">
        <f>IF(F11="△",1,"")</f>
        <v/>
      </c>
      <c r="AN11" s="11">
        <f>IF(I11="△",1,"")</f>
        <v>1</v>
      </c>
      <c r="AO11" s="11">
        <f>IF(L11="△",1,"")</f>
        <v>1</v>
      </c>
      <c r="AP11" s="11">
        <f>IF(O11="△",1,"")</f>
        <v>1</v>
      </c>
    </row>
    <row r="12" spans="1:42" ht="30" customHeight="1">
      <c r="A12" s="223" t="str">
        <f>参照!B10</f>
        <v>枚方</v>
      </c>
      <c r="B12" s="369"/>
      <c r="C12" s="370" t="str">
        <f>IF(B12&gt;D12,"○",IF(B12&lt;D12,"×",IF(B12=D12,"△")))</f>
        <v>△</v>
      </c>
      <c r="D12" s="371"/>
      <c r="E12" s="372"/>
      <c r="F12" s="370" t="str">
        <f>IF(E12&gt;G12,"○",IF(E12&lt;G12,"×",IF(E12=G12,"△")))</f>
        <v>△</v>
      </c>
      <c r="G12" s="371"/>
      <c r="H12" s="573"/>
      <c r="I12" s="574"/>
      <c r="J12" s="575"/>
      <c r="K12" s="92">
        <f>J13</f>
        <v>0</v>
      </c>
      <c r="L12" s="370" t="str">
        <f>IF(I13="○","×",IF(I13="×","○",IF(I13="△","△")))</f>
        <v>△</v>
      </c>
      <c r="M12" s="371">
        <f>H13</f>
        <v>0</v>
      </c>
      <c r="N12" s="372">
        <f>J14</f>
        <v>0</v>
      </c>
      <c r="O12" s="370" t="str">
        <f>IF(I14="○","×",IF(I14="×","○",IF(I14="△","△")))</f>
        <v>△</v>
      </c>
      <c r="P12" s="373">
        <f>H14</f>
        <v>0</v>
      </c>
      <c r="Q12" s="374">
        <f>SUM(Z12:AD12)</f>
        <v>0</v>
      </c>
      <c r="R12" s="92">
        <f>SUM(AF12:AJ12)</f>
        <v>0</v>
      </c>
      <c r="S12" s="374">
        <f>E12+B12+K12+N12</f>
        <v>0</v>
      </c>
      <c r="T12" s="375">
        <f>G12+D12+M12+P12</f>
        <v>0</v>
      </c>
      <c r="U12" s="376">
        <f>S12-T12</f>
        <v>0</v>
      </c>
      <c r="V12" s="125">
        <f>RANK(Q12,$Q$10:$Q$14,0)</f>
        <v>1</v>
      </c>
      <c r="W12" s="321"/>
      <c r="X12" s="321"/>
      <c r="Y12" s="321"/>
      <c r="Z12" s="11" t="str">
        <f>IF(C12="○",1,"")</f>
        <v/>
      </c>
      <c r="AA12" s="11" t="str">
        <f>IF(F12="○",1,"")</f>
        <v/>
      </c>
      <c r="AB12" s="11" t="str">
        <f>IF(I12="○",1,"")</f>
        <v/>
      </c>
      <c r="AC12" s="11" t="str">
        <f>IF(L12="○",1,"")</f>
        <v/>
      </c>
      <c r="AD12" s="11" t="str">
        <f>IF(O12="○",1,"")</f>
        <v/>
      </c>
      <c r="AF12" s="11" t="str">
        <f>IF(C12="×",1,"")</f>
        <v/>
      </c>
      <c r="AG12" s="11" t="str">
        <f>IF(F12="×",1,"")</f>
        <v/>
      </c>
      <c r="AH12" s="11" t="str">
        <f>IF(I12="×",1,"")</f>
        <v/>
      </c>
      <c r="AI12" s="11" t="str">
        <f>IF(L12="×",1,"")</f>
        <v/>
      </c>
      <c r="AJ12" s="11" t="str">
        <f>IF(O12="×",1,"")</f>
        <v/>
      </c>
      <c r="AL12" s="11">
        <f>IF(C12="△",1,"")</f>
        <v>1</v>
      </c>
      <c r="AM12" s="11">
        <f>IF(F12="△",1,"")</f>
        <v>1</v>
      </c>
      <c r="AN12" s="11" t="str">
        <f>IF(I12="△",1,"")</f>
        <v/>
      </c>
      <c r="AO12" s="11">
        <f>IF(L12="△",1,"")</f>
        <v>1</v>
      </c>
      <c r="AP12" s="11">
        <f>IF(O12="△",1,"")</f>
        <v>1</v>
      </c>
    </row>
    <row r="13" spans="1:42" ht="30" customHeight="1">
      <c r="A13" s="223" t="str">
        <f>参照!B11</f>
        <v>交野</v>
      </c>
      <c r="B13" s="369"/>
      <c r="C13" s="370" t="str">
        <f>IF(B13&gt;D13,"○",IF(B13&lt;D13,"×",IF(B13=D13,"△")))</f>
        <v>△</v>
      </c>
      <c r="D13" s="371"/>
      <c r="E13" s="372"/>
      <c r="F13" s="370" t="str">
        <f>IF(E13&gt;G13,"○",IF(E13&lt;G13,"×",IF(E13=G13,"△")))</f>
        <v>△</v>
      </c>
      <c r="G13" s="371"/>
      <c r="H13" s="372"/>
      <c r="I13" s="370" t="str">
        <f>IF(H13&gt;J13,"○",IF(H13&lt;J13,"×",IF(H13=J13,"△")))</f>
        <v>△</v>
      </c>
      <c r="J13" s="371"/>
      <c r="K13" s="573"/>
      <c r="L13" s="574"/>
      <c r="M13" s="575"/>
      <c r="N13" s="92">
        <f>M14</f>
        <v>0</v>
      </c>
      <c r="O13" s="370" t="str">
        <f>IF(L14="○","×",IF(L14="×","○",IF(L14="△","△")))</f>
        <v>△</v>
      </c>
      <c r="P13" s="373">
        <f>K14</f>
        <v>0</v>
      </c>
      <c r="Q13" s="374">
        <f>SUM(Z13:AD13)</f>
        <v>0</v>
      </c>
      <c r="R13" s="92">
        <f>SUM(AF13:AJ13)</f>
        <v>0</v>
      </c>
      <c r="S13" s="374">
        <f>E13+H13+B13+N13</f>
        <v>0</v>
      </c>
      <c r="T13" s="375">
        <f>G13+J13+D13+P13</f>
        <v>0</v>
      </c>
      <c r="U13" s="376">
        <f>S13-T13</f>
        <v>0</v>
      </c>
      <c r="V13" s="125">
        <f>RANK(Q13,$Q$10:$Q$14,0)</f>
        <v>1</v>
      </c>
      <c r="W13" s="321"/>
      <c r="X13" s="321"/>
      <c r="Y13" s="321"/>
      <c r="Z13" s="11" t="str">
        <f>IF(C13="○",1,"")</f>
        <v/>
      </c>
      <c r="AA13" s="11" t="str">
        <f>IF(F13="○",1,"")</f>
        <v/>
      </c>
      <c r="AB13" s="11" t="str">
        <f>IF(I13="○",1,"")</f>
        <v/>
      </c>
      <c r="AC13" s="11" t="str">
        <f>IF(L13="○",1,"")</f>
        <v/>
      </c>
      <c r="AD13" s="11" t="str">
        <f>IF(O13="○",1,"")</f>
        <v/>
      </c>
      <c r="AF13" s="11" t="str">
        <f>IF(C13="×",1,"")</f>
        <v/>
      </c>
      <c r="AG13" s="11" t="str">
        <f>IF(F13="×",1,"")</f>
        <v/>
      </c>
      <c r="AH13" s="11" t="str">
        <f>IF(I13="×",1,"")</f>
        <v/>
      </c>
      <c r="AI13" s="11" t="str">
        <f>IF(L13="×",1,"")</f>
        <v/>
      </c>
      <c r="AJ13" s="11" t="str">
        <f>IF(O13="×",1,"")</f>
        <v/>
      </c>
      <c r="AL13" s="11">
        <f>IF(C13="△",1,"")</f>
        <v>1</v>
      </c>
      <c r="AM13" s="11">
        <f>IF(F13="△",1,"")</f>
        <v>1</v>
      </c>
      <c r="AN13" s="11">
        <f>IF(I13="△",1,"")</f>
        <v>1</v>
      </c>
      <c r="AO13" s="11" t="str">
        <f>IF(L13="△",1,"")</f>
        <v/>
      </c>
      <c r="AP13" s="11">
        <f>IF(O13="△",1,"")</f>
        <v>1</v>
      </c>
    </row>
    <row r="14" spans="1:42" ht="30" customHeight="1" thickBot="1">
      <c r="A14" s="224" t="str">
        <f>参照!B12</f>
        <v>守口東</v>
      </c>
      <c r="B14" s="377"/>
      <c r="C14" s="378" t="str">
        <f>IF(B14&gt;D14,"○",IF(B14&lt;D14,"×",IF(B14=D14,"△")))</f>
        <v>△</v>
      </c>
      <c r="D14" s="379"/>
      <c r="E14" s="380"/>
      <c r="F14" s="378" t="str">
        <f>IF(E14&gt;G14,"○",IF(E14&lt;G14,"×",IF(E14=G14,"△")))</f>
        <v>△</v>
      </c>
      <c r="G14" s="379"/>
      <c r="H14" s="380"/>
      <c r="I14" s="378" t="str">
        <f>IF(H14&gt;J14,"○",IF(H14&lt;J14,"×",IF(H14=J14,"△")))</f>
        <v>△</v>
      </c>
      <c r="J14" s="379"/>
      <c r="K14" s="378"/>
      <c r="L14" s="378" t="str">
        <f>IF(K14&gt;M14,"○",IF(K14&lt;M14,"×",IF(K14=M14,"△")))</f>
        <v>△</v>
      </c>
      <c r="M14" s="379"/>
      <c r="N14" s="561"/>
      <c r="O14" s="562"/>
      <c r="P14" s="563"/>
      <c r="Q14" s="381">
        <f>SUM(Z14:AD14)</f>
        <v>0</v>
      </c>
      <c r="R14" s="95">
        <f>SUM(AF14:AJ14)</f>
        <v>0</v>
      </c>
      <c r="S14" s="381">
        <f>E14+H14+K14+B14</f>
        <v>0</v>
      </c>
      <c r="T14" s="382">
        <f>G14+J14+M14+D14</f>
        <v>0</v>
      </c>
      <c r="U14" s="383">
        <f>S14-T14</f>
        <v>0</v>
      </c>
      <c r="V14" s="222">
        <f>RANK(Q14,$Q$10:$Q$14,0)</f>
        <v>1</v>
      </c>
      <c r="W14" s="321"/>
      <c r="X14" s="321"/>
      <c r="Y14" s="321"/>
      <c r="Z14" s="11" t="str">
        <f>IF(C14="○",1,"")</f>
        <v/>
      </c>
      <c r="AA14" s="11" t="str">
        <f>IF(F14="○",1,"")</f>
        <v/>
      </c>
      <c r="AB14" s="11" t="str">
        <f>IF(I14="○",1,"")</f>
        <v/>
      </c>
      <c r="AC14" s="11" t="str">
        <f>IF(L14="○",1,"")</f>
        <v/>
      </c>
      <c r="AD14" s="11" t="str">
        <f>IF(O14="○",1,"")</f>
        <v/>
      </c>
      <c r="AF14" s="11" t="str">
        <f>IF(C14="×",1,"")</f>
        <v/>
      </c>
      <c r="AG14" s="11" t="str">
        <f>IF(F14="×",1,"")</f>
        <v/>
      </c>
      <c r="AH14" s="11" t="str">
        <f>IF(I14="×",1,"")</f>
        <v/>
      </c>
      <c r="AI14" s="11" t="str">
        <f>IF(L14="×",1,"")</f>
        <v/>
      </c>
      <c r="AJ14" s="11" t="str">
        <f>IF(O14="×",1,"")</f>
        <v/>
      </c>
      <c r="AL14" s="11">
        <f>IF(C14="△",1,"")</f>
        <v>1</v>
      </c>
      <c r="AM14" s="11">
        <f>IF(F14="△",1,"")</f>
        <v>1</v>
      </c>
      <c r="AN14" s="11">
        <f>IF(I14="△",1,"")</f>
        <v>1</v>
      </c>
      <c r="AO14" s="11">
        <f>IF(L14="△",1,"")</f>
        <v>1</v>
      </c>
      <c r="AP14" s="11" t="str">
        <f>IF(O14="△",1,"")</f>
        <v/>
      </c>
    </row>
    <row r="15" spans="1:42">
      <c r="U15" s="11"/>
      <c r="X15" s="11"/>
    </row>
    <row r="16" spans="1:42" ht="14.25" thickBot="1">
      <c r="U16" s="11"/>
      <c r="X16" s="11"/>
    </row>
    <row r="17" spans="1:43" ht="30" customHeight="1" thickBot="1">
      <c r="A17" s="318" t="s">
        <v>529</v>
      </c>
      <c r="B17" s="568" t="str">
        <f>A18</f>
        <v>市岡</v>
      </c>
      <c r="C17" s="568"/>
      <c r="D17" s="568"/>
      <c r="E17" s="570" t="str">
        <f>A19</f>
        <v>なみはや</v>
      </c>
      <c r="F17" s="568"/>
      <c r="G17" s="569"/>
      <c r="H17" s="571" t="str">
        <f>A20</f>
        <v>芦間</v>
      </c>
      <c r="I17" s="572"/>
      <c r="J17" s="572"/>
      <c r="K17" s="571" t="str">
        <f>A21</f>
        <v>西寝屋川</v>
      </c>
      <c r="L17" s="572"/>
      <c r="M17" s="572"/>
      <c r="N17" s="571" t="str">
        <f>A22</f>
        <v>旭</v>
      </c>
      <c r="O17" s="572"/>
      <c r="P17" s="576"/>
      <c r="Q17" s="313" t="s">
        <v>28</v>
      </c>
      <c r="R17" s="309" t="s">
        <v>29</v>
      </c>
      <c r="S17" s="324" t="s">
        <v>433</v>
      </c>
      <c r="T17" s="316" t="s">
        <v>434</v>
      </c>
      <c r="U17" s="319" t="s">
        <v>432</v>
      </c>
      <c r="V17" s="314" t="s">
        <v>30</v>
      </c>
      <c r="W17" s="320"/>
      <c r="X17" s="320"/>
      <c r="Y17" s="321"/>
      <c r="Z17" s="11">
        <v>1</v>
      </c>
      <c r="AA17" s="11">
        <v>2</v>
      </c>
      <c r="AB17" s="11">
        <v>3</v>
      </c>
      <c r="AC17" s="11">
        <v>4</v>
      </c>
      <c r="AD17" s="11">
        <v>5</v>
      </c>
      <c r="AF17" s="11">
        <v>1</v>
      </c>
      <c r="AG17" s="11">
        <v>2</v>
      </c>
      <c r="AH17" s="11">
        <v>3</v>
      </c>
      <c r="AI17" s="11">
        <v>4</v>
      </c>
      <c r="AJ17" s="11">
        <v>5</v>
      </c>
      <c r="AL17" s="11">
        <v>1</v>
      </c>
      <c r="AM17" s="11">
        <v>2</v>
      </c>
      <c r="AN17" s="11">
        <v>3</v>
      </c>
      <c r="AO17" s="11">
        <v>4</v>
      </c>
      <c r="AP17" s="11">
        <v>5</v>
      </c>
      <c r="AQ17" s="19"/>
    </row>
    <row r="18" spans="1:43" ht="30" customHeight="1" thickTop="1">
      <c r="A18" s="317" t="str">
        <f>参照!B13</f>
        <v>市岡</v>
      </c>
      <c r="B18" s="564"/>
      <c r="C18" s="565"/>
      <c r="D18" s="566"/>
      <c r="E18" s="358">
        <f>D19</f>
        <v>0</v>
      </c>
      <c r="F18" s="359" t="str">
        <f>IF(C19="○","×",IF(C19="×","○",IF(C19="△","△")))</f>
        <v>△</v>
      </c>
      <c r="G18" s="360">
        <f>B19</f>
        <v>0</v>
      </c>
      <c r="H18" s="361">
        <f>D20</f>
        <v>0</v>
      </c>
      <c r="I18" s="362" t="str">
        <f>IF(C20="○","×",IF(C20="×","○",IF(C20="△","△")))</f>
        <v>△</v>
      </c>
      <c r="J18" s="363">
        <f>B20</f>
        <v>0</v>
      </c>
      <c r="K18" s="361">
        <f>D21</f>
        <v>0</v>
      </c>
      <c r="L18" s="362" t="str">
        <f>IF(C21="○","×",IF(C21="×","○",IF(C21="△","△")))</f>
        <v>△</v>
      </c>
      <c r="M18" s="363">
        <f>B21</f>
        <v>0</v>
      </c>
      <c r="N18" s="361">
        <f>D22</f>
        <v>0</v>
      </c>
      <c r="O18" s="362" t="str">
        <f>IF(C22="○","×",IF(C22="×","○",IF(C22="△","△")))</f>
        <v>△</v>
      </c>
      <c r="P18" s="364">
        <f>B22</f>
        <v>0</v>
      </c>
      <c r="Q18" s="365">
        <f>SUM(Z18:AD18)</f>
        <v>0</v>
      </c>
      <c r="R18" s="366">
        <f>SUM(AF18:AJ18)</f>
        <v>0</v>
      </c>
      <c r="S18" s="365">
        <f>E18+H18+K18+N18</f>
        <v>0</v>
      </c>
      <c r="T18" s="367">
        <f>G18+J18+M18+P18</f>
        <v>0</v>
      </c>
      <c r="U18" s="368">
        <f>S18-T18</f>
        <v>0</v>
      </c>
      <c r="V18" s="312">
        <f>RANK(Q18,$Q$10:$Q$14,0)</f>
        <v>1</v>
      </c>
      <c r="W18" s="432"/>
      <c r="X18" s="21"/>
      <c r="Y18" s="159"/>
      <c r="Z18" s="11" t="str">
        <f>IF(C18="○",1,"")</f>
        <v/>
      </c>
      <c r="AA18" s="11" t="str">
        <f>IF(F18="○",1,"")</f>
        <v/>
      </c>
      <c r="AB18" s="11" t="str">
        <f>IF(I18="○",1,"")</f>
        <v/>
      </c>
      <c r="AC18" s="11" t="str">
        <f>IF(L18="○",1,"")</f>
        <v/>
      </c>
      <c r="AD18" s="11" t="str">
        <f>IF(O18="○",1,"")</f>
        <v/>
      </c>
      <c r="AF18" s="11" t="str">
        <f>IF(C18="×",1,"")</f>
        <v/>
      </c>
      <c r="AG18" s="11" t="str">
        <f>IF(F18="×",1,"")</f>
        <v/>
      </c>
      <c r="AH18" s="11" t="str">
        <f>IF(I18="×",1,"")</f>
        <v/>
      </c>
      <c r="AI18" s="11" t="str">
        <f>IF(L18="×",1,"")</f>
        <v/>
      </c>
      <c r="AJ18" s="11" t="str">
        <f>IF(O18="×",1,"")</f>
        <v/>
      </c>
      <c r="AL18" s="11" t="str">
        <f>IF(C18="△",1,"")</f>
        <v/>
      </c>
      <c r="AM18" s="11">
        <f>IF(F18="△",1,"")</f>
        <v>1</v>
      </c>
      <c r="AN18" s="11">
        <f>IF(I18="△",1,"")</f>
        <v>1</v>
      </c>
      <c r="AO18" s="11">
        <f>IF(L18="△",1,"")</f>
        <v>1</v>
      </c>
      <c r="AP18" s="11">
        <f>IF(O18="△",1,"")</f>
        <v>1</v>
      </c>
    </row>
    <row r="19" spans="1:43" ht="30" customHeight="1">
      <c r="A19" s="317" t="str">
        <f>参照!B14</f>
        <v>なみはや</v>
      </c>
      <c r="B19" s="369"/>
      <c r="C19" s="370" t="str">
        <f>IF(B19&gt;D19,"○",IF(B19&lt;D19,"×",IF(B19=D19,"△")))</f>
        <v>△</v>
      </c>
      <c r="D19" s="371"/>
      <c r="E19" s="573"/>
      <c r="F19" s="574"/>
      <c r="G19" s="575"/>
      <c r="H19" s="372">
        <f>G20</f>
        <v>0</v>
      </c>
      <c r="I19" s="370" t="str">
        <f>IF(F20="○","×",IF(F20="×","○",IF(F20="△","△")))</f>
        <v>△</v>
      </c>
      <c r="J19" s="371">
        <f>E20</f>
        <v>0</v>
      </c>
      <c r="K19" s="372">
        <f>G21</f>
        <v>0</v>
      </c>
      <c r="L19" s="370" t="str">
        <f>IF(F21="○","×",IF(F21="×","○",IF(F21="△","△")))</f>
        <v>△</v>
      </c>
      <c r="M19" s="371">
        <f>E21</f>
        <v>0</v>
      </c>
      <c r="N19" s="372">
        <f>G22</f>
        <v>0</v>
      </c>
      <c r="O19" s="370" t="str">
        <f>IF(F22="○","×",IF(F22="×","○",IF(F22="△","△")))</f>
        <v>△</v>
      </c>
      <c r="P19" s="373">
        <f>E22</f>
        <v>0</v>
      </c>
      <c r="Q19" s="374">
        <f>SUM(Z19:AD19)</f>
        <v>0</v>
      </c>
      <c r="R19" s="92">
        <f>SUM(AF19:AJ19)</f>
        <v>0</v>
      </c>
      <c r="S19" s="374">
        <f>B19+H19+K19+N19</f>
        <v>0</v>
      </c>
      <c r="T19" s="375">
        <f>D19+J19+M19+P19</f>
        <v>0</v>
      </c>
      <c r="U19" s="376">
        <f>S19-T19</f>
        <v>0</v>
      </c>
      <c r="V19" s="388">
        <f>RANK(Q19,$Q$10:$Q$14,0)</f>
        <v>1</v>
      </c>
      <c r="W19" s="432"/>
      <c r="X19" s="21"/>
      <c r="Y19" s="159"/>
      <c r="Z19" s="11" t="str">
        <f>IF(C19="○",1,"")</f>
        <v/>
      </c>
      <c r="AA19" s="11" t="str">
        <f>IF(F19="○",1,"")</f>
        <v/>
      </c>
      <c r="AB19" s="11" t="str">
        <f>IF(I19="○",1,"")</f>
        <v/>
      </c>
      <c r="AC19" s="11" t="str">
        <f>IF(L19="○",1,"")</f>
        <v/>
      </c>
      <c r="AD19" s="11" t="str">
        <f>IF(O19="○",1,"")</f>
        <v/>
      </c>
      <c r="AF19" s="11" t="str">
        <f>IF(C19="×",1,"")</f>
        <v/>
      </c>
      <c r="AG19" s="11" t="str">
        <f>IF(F19="×",1,"")</f>
        <v/>
      </c>
      <c r="AH19" s="11" t="str">
        <f>IF(I19="×",1,"")</f>
        <v/>
      </c>
      <c r="AI19" s="11" t="str">
        <f>IF(L19="×",1,"")</f>
        <v/>
      </c>
      <c r="AJ19" s="11" t="str">
        <f>IF(O19="×",1,"")</f>
        <v/>
      </c>
      <c r="AL19" s="11">
        <f>IF(C19="△",1,"")</f>
        <v>1</v>
      </c>
      <c r="AM19" s="11" t="str">
        <f>IF(F19="△",1,"")</f>
        <v/>
      </c>
      <c r="AN19" s="11">
        <f>IF(I19="△",1,"")</f>
        <v>1</v>
      </c>
      <c r="AO19" s="11">
        <f>IF(L19="△",1,"")</f>
        <v>1</v>
      </c>
      <c r="AP19" s="11">
        <f>IF(O19="△",1,"")</f>
        <v>1</v>
      </c>
    </row>
    <row r="20" spans="1:43" ht="30" customHeight="1">
      <c r="A20" s="317" t="str">
        <f>参照!B15</f>
        <v>芦間</v>
      </c>
      <c r="B20" s="369"/>
      <c r="C20" s="370" t="str">
        <f>IF(B20&gt;D20,"○",IF(B20&lt;D20,"×",IF(B20=D20,"△")))</f>
        <v>△</v>
      </c>
      <c r="D20" s="371"/>
      <c r="E20" s="372"/>
      <c r="F20" s="370" t="str">
        <f>IF(E20&gt;G20,"○",IF(E20&lt;G20,"×",IF(E20=G20,"△")))</f>
        <v>△</v>
      </c>
      <c r="G20" s="371"/>
      <c r="H20" s="573"/>
      <c r="I20" s="574"/>
      <c r="J20" s="575"/>
      <c r="K20" s="92">
        <f>J21</f>
        <v>0</v>
      </c>
      <c r="L20" s="370" t="str">
        <f>IF(I21="○","×",IF(I21="×","○",IF(I21="△","△")))</f>
        <v>△</v>
      </c>
      <c r="M20" s="371">
        <f>H21</f>
        <v>0</v>
      </c>
      <c r="N20" s="372">
        <f>J22</f>
        <v>0</v>
      </c>
      <c r="O20" s="370" t="str">
        <f>IF(I22="○","×",IF(I22="×","○",IF(I22="△","△")))</f>
        <v>△</v>
      </c>
      <c r="P20" s="373">
        <f>H22</f>
        <v>0</v>
      </c>
      <c r="Q20" s="374">
        <f>SUM(Z20:AD20)</f>
        <v>0</v>
      </c>
      <c r="R20" s="92">
        <f>SUM(AF20:AJ20)</f>
        <v>0</v>
      </c>
      <c r="S20" s="374">
        <f>E20+B20+K20+N20</f>
        <v>0</v>
      </c>
      <c r="T20" s="375">
        <f>G20+D20+M20+P20</f>
        <v>0</v>
      </c>
      <c r="U20" s="376">
        <f>S20-T20</f>
        <v>0</v>
      </c>
      <c r="V20" s="125">
        <f>RANK(Q20,$Q$10:$Q$14,0)</f>
        <v>1</v>
      </c>
      <c r="W20" s="432"/>
      <c r="X20" s="21"/>
      <c r="Y20" s="159"/>
      <c r="Z20" s="11" t="str">
        <f>IF(C20="○",1,"")</f>
        <v/>
      </c>
      <c r="AA20" s="11" t="str">
        <f>IF(F20="○",1,"")</f>
        <v/>
      </c>
      <c r="AB20" s="11" t="str">
        <f>IF(I20="○",1,"")</f>
        <v/>
      </c>
      <c r="AC20" s="11" t="str">
        <f>IF(L20="○",1,"")</f>
        <v/>
      </c>
      <c r="AD20" s="11" t="str">
        <f>IF(O20="○",1,"")</f>
        <v/>
      </c>
      <c r="AF20" s="11" t="str">
        <f>IF(C20="×",1,"")</f>
        <v/>
      </c>
      <c r="AG20" s="11" t="str">
        <f>IF(F20="×",1,"")</f>
        <v/>
      </c>
      <c r="AH20" s="11" t="str">
        <f>IF(I20="×",1,"")</f>
        <v/>
      </c>
      <c r="AI20" s="11" t="str">
        <f>IF(L20="×",1,"")</f>
        <v/>
      </c>
      <c r="AJ20" s="11" t="str">
        <f>IF(O20="×",1,"")</f>
        <v/>
      </c>
      <c r="AL20" s="11">
        <f>IF(C20="△",1,"")</f>
        <v>1</v>
      </c>
      <c r="AM20" s="11">
        <f>IF(F20="△",1,"")</f>
        <v>1</v>
      </c>
      <c r="AN20" s="11" t="str">
        <f>IF(I20="△",1,"")</f>
        <v/>
      </c>
      <c r="AO20" s="11">
        <f>IF(L20="△",1,"")</f>
        <v>1</v>
      </c>
      <c r="AP20" s="11">
        <f>IF(O20="△",1,"")</f>
        <v>1</v>
      </c>
    </row>
    <row r="21" spans="1:43" ht="30" customHeight="1">
      <c r="A21" s="317" t="str">
        <f>参照!B16</f>
        <v>西寝屋川</v>
      </c>
      <c r="B21" s="369"/>
      <c r="C21" s="370" t="str">
        <f>IF(B21&gt;D21,"○",IF(B21&lt;D21,"×",IF(B21=D21,"△")))</f>
        <v>△</v>
      </c>
      <c r="D21" s="371"/>
      <c r="E21" s="372"/>
      <c r="F21" s="370" t="str">
        <f>IF(E21&gt;G21,"○",IF(E21&lt;G21,"×",IF(E21=G21,"△")))</f>
        <v>△</v>
      </c>
      <c r="G21" s="371"/>
      <c r="H21" s="372"/>
      <c r="I21" s="370" t="str">
        <f>IF(H21&gt;J21,"○",IF(H21&lt;J21,"×",IF(H21=J21,"△")))</f>
        <v>△</v>
      </c>
      <c r="J21" s="371"/>
      <c r="K21" s="573"/>
      <c r="L21" s="574"/>
      <c r="M21" s="575"/>
      <c r="N21" s="92">
        <f>M22</f>
        <v>0</v>
      </c>
      <c r="O21" s="370" t="str">
        <f>IF(L22="○","×",IF(L22="×","○",IF(L22="△","△")))</f>
        <v>△</v>
      </c>
      <c r="P21" s="373">
        <f>K22</f>
        <v>0</v>
      </c>
      <c r="Q21" s="374">
        <f>SUM(Z21:AD21)</f>
        <v>0</v>
      </c>
      <c r="R21" s="92">
        <f>SUM(AF21:AJ21)</f>
        <v>0</v>
      </c>
      <c r="S21" s="374">
        <f>E21+H21+B21+N21</f>
        <v>0</v>
      </c>
      <c r="T21" s="375">
        <f>G21+J21+D21+P21</f>
        <v>0</v>
      </c>
      <c r="U21" s="376">
        <f>S21-T21</f>
        <v>0</v>
      </c>
      <c r="V21" s="125">
        <f>RANK(Q21,$Q$10:$Q$14,0)</f>
        <v>1</v>
      </c>
      <c r="W21" s="432"/>
      <c r="X21" s="21"/>
      <c r="Y21" s="159"/>
      <c r="Z21" s="11" t="str">
        <f>IF(C21="○",1,"")</f>
        <v/>
      </c>
      <c r="AA21" s="11" t="str">
        <f>IF(F21="○",1,"")</f>
        <v/>
      </c>
      <c r="AB21" s="11" t="str">
        <f>IF(I21="○",1,"")</f>
        <v/>
      </c>
      <c r="AC21" s="11" t="str">
        <f>IF(L21="○",1,"")</f>
        <v/>
      </c>
      <c r="AD21" s="11" t="str">
        <f>IF(O21="○",1,"")</f>
        <v/>
      </c>
      <c r="AF21" s="11" t="str">
        <f>IF(C21="×",1,"")</f>
        <v/>
      </c>
      <c r="AG21" s="11" t="str">
        <f>IF(F21="×",1,"")</f>
        <v/>
      </c>
      <c r="AH21" s="11" t="str">
        <f>IF(I21="×",1,"")</f>
        <v/>
      </c>
      <c r="AI21" s="11" t="str">
        <f>IF(L21="×",1,"")</f>
        <v/>
      </c>
      <c r="AJ21" s="11" t="str">
        <f>IF(O21="×",1,"")</f>
        <v/>
      </c>
      <c r="AL21" s="11">
        <f>IF(C21="△",1,"")</f>
        <v>1</v>
      </c>
      <c r="AM21" s="11">
        <f>IF(F21="△",1,"")</f>
        <v>1</v>
      </c>
      <c r="AN21" s="11">
        <f>IF(I21="△",1,"")</f>
        <v>1</v>
      </c>
      <c r="AO21" s="11" t="str">
        <f>IF(L21="△",1,"")</f>
        <v/>
      </c>
      <c r="AP21" s="11">
        <f>IF(O21="△",1,"")</f>
        <v>1</v>
      </c>
    </row>
    <row r="22" spans="1:43" ht="30" customHeight="1" thickBot="1">
      <c r="A22" s="317" t="str">
        <f>参照!B17</f>
        <v>旭</v>
      </c>
      <c r="B22" s="377"/>
      <c r="C22" s="378" t="str">
        <f>IF(B22&gt;D22,"○",IF(B22&lt;D22,"×",IF(B22=D22,"△")))</f>
        <v>△</v>
      </c>
      <c r="D22" s="379"/>
      <c r="E22" s="380"/>
      <c r="F22" s="378" t="str">
        <f>IF(E22&gt;G22,"○",IF(E22&lt;G22,"×",IF(E22=G22,"△")))</f>
        <v>△</v>
      </c>
      <c r="G22" s="379"/>
      <c r="H22" s="380"/>
      <c r="I22" s="378" t="str">
        <f>IF(H22&gt;J22,"○",IF(H22&lt;J22,"×",IF(H22=J22,"△")))</f>
        <v>△</v>
      </c>
      <c r="J22" s="379"/>
      <c r="K22" s="378"/>
      <c r="L22" s="378" t="str">
        <f>IF(K22&gt;M22,"○",IF(K22&lt;M22,"×",IF(K22=M22,"△")))</f>
        <v>△</v>
      </c>
      <c r="M22" s="379"/>
      <c r="N22" s="561"/>
      <c r="O22" s="562"/>
      <c r="P22" s="563"/>
      <c r="Q22" s="381">
        <f>SUM(Z22:AD22)</f>
        <v>0</v>
      </c>
      <c r="R22" s="95">
        <f>SUM(AF22:AJ22)</f>
        <v>0</v>
      </c>
      <c r="S22" s="381">
        <f>E22+H22+K22+B22</f>
        <v>0</v>
      </c>
      <c r="T22" s="382">
        <f>G22+J22+M22+D22</f>
        <v>0</v>
      </c>
      <c r="U22" s="383">
        <f>S22-T22</f>
        <v>0</v>
      </c>
      <c r="V22" s="222">
        <f>RANK(Q22,$Q$10:$Q$14,0)</f>
        <v>1</v>
      </c>
      <c r="W22" s="432"/>
      <c r="X22" s="21"/>
      <c r="Y22" s="159"/>
      <c r="Z22" s="11" t="str">
        <f>IF(C22="○",1,"")</f>
        <v/>
      </c>
      <c r="AA22" s="11" t="str">
        <f>IF(F22="○",1,"")</f>
        <v/>
      </c>
      <c r="AB22" s="11" t="str">
        <f>IF(I22="○",1,"")</f>
        <v/>
      </c>
      <c r="AC22" s="11" t="str">
        <f>IF(L22="○",1,"")</f>
        <v/>
      </c>
      <c r="AD22" s="11" t="str">
        <f>IF(O22="○",1,"")</f>
        <v/>
      </c>
      <c r="AF22" s="11" t="str">
        <f>IF(C22="×",1,"")</f>
        <v/>
      </c>
      <c r="AG22" s="11" t="str">
        <f>IF(F22="×",1,"")</f>
        <v/>
      </c>
      <c r="AH22" s="11" t="str">
        <f>IF(I22="×",1,"")</f>
        <v/>
      </c>
      <c r="AI22" s="11" t="str">
        <f>IF(L22="×",1,"")</f>
        <v/>
      </c>
      <c r="AJ22" s="11" t="str">
        <f>IF(O22="×",1,"")</f>
        <v/>
      </c>
      <c r="AL22" s="11">
        <f>IF(C22="△",1,"")</f>
        <v>1</v>
      </c>
      <c r="AM22" s="11">
        <f>IF(F22="△",1,"")</f>
        <v>1</v>
      </c>
      <c r="AN22" s="11">
        <f>IF(I22="△",1,"")</f>
        <v>1</v>
      </c>
      <c r="AO22" s="11">
        <f>IF(L22="△",1,"")</f>
        <v>1</v>
      </c>
      <c r="AP22" s="11" t="str">
        <f>IF(O22="△",1,"")</f>
        <v/>
      </c>
    </row>
    <row r="23" spans="1:43">
      <c r="A23" s="220"/>
      <c r="B23" s="220"/>
      <c r="C23" s="220"/>
      <c r="D23" s="220"/>
      <c r="E23" s="220"/>
      <c r="F23" s="220"/>
      <c r="G23" s="220"/>
      <c r="H23" s="220"/>
      <c r="I23" s="220"/>
      <c r="J23" s="220"/>
      <c r="K23" s="220"/>
      <c r="L23" s="220"/>
      <c r="M23" s="220"/>
      <c r="N23" s="220"/>
      <c r="O23" s="220"/>
      <c r="P23" s="220"/>
      <c r="Q23" s="220"/>
      <c r="R23" s="220"/>
      <c r="S23" s="220"/>
      <c r="T23" s="220"/>
      <c r="U23" s="220"/>
      <c r="V23" s="220"/>
      <c r="W23" s="208"/>
      <c r="X23" s="208"/>
      <c r="Y23" s="208"/>
    </row>
    <row r="24" spans="1:43" ht="14.25" thickBot="1">
      <c r="A24" s="221"/>
      <c r="B24" s="221"/>
      <c r="C24" s="221"/>
      <c r="D24" s="221"/>
      <c r="E24" s="221"/>
      <c r="F24" s="221"/>
      <c r="G24" s="221"/>
      <c r="H24" s="221"/>
      <c r="I24" s="221"/>
      <c r="J24" s="221"/>
      <c r="K24" s="221"/>
      <c r="L24" s="221"/>
      <c r="M24" s="221"/>
      <c r="N24" s="221"/>
      <c r="O24" s="221"/>
      <c r="P24" s="221"/>
      <c r="Q24" s="221"/>
      <c r="R24" s="221"/>
      <c r="S24" s="221"/>
      <c r="T24" s="221"/>
      <c r="U24" s="221"/>
      <c r="V24" s="221"/>
      <c r="W24" s="221"/>
      <c r="X24" s="221"/>
      <c r="Y24" s="221"/>
    </row>
    <row r="25" spans="1:43" ht="30" customHeight="1" thickBot="1">
      <c r="A25" s="323" t="s">
        <v>443</v>
      </c>
      <c r="B25" s="567" t="str">
        <f>A26</f>
        <v>枚方津田</v>
      </c>
      <c r="C25" s="568"/>
      <c r="D25" s="569"/>
      <c r="E25" s="570" t="str">
        <f>A27</f>
        <v>牧野</v>
      </c>
      <c r="F25" s="568"/>
      <c r="G25" s="569"/>
      <c r="H25" s="570" t="str">
        <f>A28</f>
        <v>門真西</v>
      </c>
      <c r="I25" s="568"/>
      <c r="J25" s="569"/>
      <c r="K25" s="570" t="str">
        <f>A29</f>
        <v>四條畷</v>
      </c>
      <c r="L25" s="568"/>
      <c r="M25" s="569"/>
      <c r="N25" s="583" t="str">
        <f>A30</f>
        <v>枚方なぎさ</v>
      </c>
      <c r="O25" s="584"/>
      <c r="P25" s="585"/>
      <c r="Q25" s="570" t="str">
        <f>A31</f>
        <v>茨田</v>
      </c>
      <c r="R25" s="568"/>
      <c r="S25" s="586"/>
      <c r="T25" s="313" t="s">
        <v>28</v>
      </c>
      <c r="U25" s="314" t="s">
        <v>29</v>
      </c>
      <c r="V25" s="315" t="s">
        <v>433</v>
      </c>
      <c r="W25" s="316" t="s">
        <v>434</v>
      </c>
      <c r="X25" s="319" t="s">
        <v>432</v>
      </c>
      <c r="Y25" s="314" t="s">
        <v>30</v>
      </c>
      <c r="Z25" s="11">
        <v>1</v>
      </c>
      <c r="AA25" s="11">
        <v>2</v>
      </c>
      <c r="AB25" s="11">
        <v>3</v>
      </c>
      <c r="AC25" s="11">
        <v>4</v>
      </c>
      <c r="AD25" s="11">
        <v>5</v>
      </c>
      <c r="AE25" s="11">
        <v>6</v>
      </c>
      <c r="AF25" s="11">
        <v>1</v>
      </c>
      <c r="AG25" s="11">
        <v>2</v>
      </c>
      <c r="AH25" s="11">
        <v>3</v>
      </c>
      <c r="AI25" s="11">
        <v>4</v>
      </c>
      <c r="AJ25" s="11">
        <v>5</v>
      </c>
      <c r="AK25" s="11">
        <v>6</v>
      </c>
      <c r="AL25" s="11">
        <v>1</v>
      </c>
      <c r="AM25" s="11">
        <v>2</v>
      </c>
      <c r="AN25" s="11">
        <v>3</v>
      </c>
      <c r="AO25" s="11">
        <v>4</v>
      </c>
      <c r="AP25" s="11">
        <v>5</v>
      </c>
      <c r="AQ25" s="19">
        <v>6</v>
      </c>
    </row>
    <row r="26" spans="1:43" ht="30" customHeight="1" thickTop="1">
      <c r="A26" s="317" t="str">
        <f>参照!B18</f>
        <v>枚方津田</v>
      </c>
      <c r="B26" s="564"/>
      <c r="C26" s="565"/>
      <c r="D26" s="566"/>
      <c r="E26" s="358">
        <f>D27</f>
        <v>0</v>
      </c>
      <c r="F26" s="359" t="str">
        <f>IF(C27="○","×",IF(C27="×","○",IF(C27="△","△")))</f>
        <v>△</v>
      </c>
      <c r="G26" s="360">
        <f>B27</f>
        <v>0</v>
      </c>
      <c r="H26" s="358">
        <f>D28</f>
        <v>0</v>
      </c>
      <c r="I26" s="359" t="str">
        <f>IF(C28="○","×",IF(C28="×","○",IF(C28="△","△")))</f>
        <v>△</v>
      </c>
      <c r="J26" s="360">
        <f>B28</f>
        <v>0</v>
      </c>
      <c r="K26" s="358">
        <f>D29</f>
        <v>0</v>
      </c>
      <c r="L26" s="359" t="str">
        <f>IF(C29="○","×",IF(C29="×","○",IF(C29="△","△")))</f>
        <v>△</v>
      </c>
      <c r="M26" s="360">
        <f>B29</f>
        <v>0</v>
      </c>
      <c r="N26" s="358">
        <f>D30</f>
        <v>0</v>
      </c>
      <c r="O26" s="359" t="str">
        <f>IF(C30="○","×",IF(C30="×","○",IF(C30="△","△")))</f>
        <v>△</v>
      </c>
      <c r="P26" s="360">
        <f>B30</f>
        <v>0</v>
      </c>
      <c r="Q26" s="358">
        <f>D31</f>
        <v>0</v>
      </c>
      <c r="R26" s="359" t="str">
        <f>IF(C31="○","×",IF(C31="×","○",IF(C31="△","△")))</f>
        <v>△</v>
      </c>
      <c r="S26" s="360">
        <f>B31</f>
        <v>0</v>
      </c>
      <c r="T26" s="365">
        <f t="shared" ref="T26:T31" si="0">SUM(Z26:AE26)</f>
        <v>0</v>
      </c>
      <c r="U26" s="368">
        <f t="shared" ref="U26:U31" si="1">SUM(AF26:AK26)</f>
        <v>0</v>
      </c>
      <c r="V26" s="384">
        <f>E26+H26+K26+N26+Q26</f>
        <v>0</v>
      </c>
      <c r="W26" s="367">
        <f>G26+J26+M26+P26+S26</f>
        <v>0</v>
      </c>
      <c r="X26" s="368">
        <f t="shared" ref="X26:X31" si="2">V26-W26</f>
        <v>0</v>
      </c>
      <c r="Y26" s="322">
        <f t="shared" ref="Y26:Y31" si="3">RANK(T26,$T$26:$T$31,0)</f>
        <v>1</v>
      </c>
      <c r="Z26" s="11" t="str">
        <f t="shared" ref="Z26:Z31" si="4">IF(C26="○",1,"")</f>
        <v/>
      </c>
      <c r="AA26" s="11" t="str">
        <f t="shared" ref="AA26:AA31" si="5">IF(F26="○",1,"")</f>
        <v/>
      </c>
      <c r="AB26" s="11" t="str">
        <f t="shared" ref="AB26:AB31" si="6">IF(I26="○",1,"")</f>
        <v/>
      </c>
      <c r="AC26" s="11" t="str">
        <f t="shared" ref="AC26:AC31" si="7">IF(L26="○",1,"")</f>
        <v/>
      </c>
      <c r="AD26" s="11" t="str">
        <f t="shared" ref="AD26:AD31" si="8">IF(O26="○",1,"")</f>
        <v/>
      </c>
      <c r="AE26" s="11" t="str">
        <f t="shared" ref="AE26:AE31" si="9">IF(R26="○",1,"")</f>
        <v/>
      </c>
      <c r="AF26" s="11" t="str">
        <f t="shared" ref="AF26:AF31" si="10">IF(C26="×",1,"")</f>
        <v/>
      </c>
      <c r="AG26" s="11" t="str">
        <f t="shared" ref="AG26:AG31" si="11">IF(F26="×",1,"")</f>
        <v/>
      </c>
      <c r="AH26" s="11" t="str">
        <f t="shared" ref="AH26:AH31" si="12">IF(I26="×",1,"")</f>
        <v/>
      </c>
      <c r="AI26" s="11" t="str">
        <f t="shared" ref="AI26:AI31" si="13">IF(L26="×",1,"")</f>
        <v/>
      </c>
      <c r="AJ26" s="11" t="str">
        <f t="shared" ref="AJ26:AJ31" si="14">IF(O26="×",1,"")</f>
        <v/>
      </c>
      <c r="AK26" s="11" t="str">
        <f t="shared" ref="AK26:AK31" si="15">IF(R26="×",1,"")</f>
        <v/>
      </c>
      <c r="AL26" s="11" t="str">
        <f t="shared" ref="AL26:AL31" si="16">IF(C26="△",1,"")</f>
        <v/>
      </c>
      <c r="AM26" s="11">
        <f t="shared" ref="AM26:AM31" si="17">IF(F26="△",1,"")</f>
        <v>1</v>
      </c>
      <c r="AN26" s="11">
        <f t="shared" ref="AN26:AN31" si="18">IF(I26="△",1,"")</f>
        <v>1</v>
      </c>
      <c r="AO26" s="11">
        <f t="shared" ref="AO26:AO31" si="19">IF(L26="△",1,"")</f>
        <v>1</v>
      </c>
      <c r="AP26" s="11">
        <f t="shared" ref="AP26:AP31" si="20">IF(O26="△",1,"")</f>
        <v>1</v>
      </c>
      <c r="AQ26" s="11">
        <f t="shared" ref="AQ26:AQ31" si="21">IF(R26="△",1,"")</f>
        <v>1</v>
      </c>
    </row>
    <row r="27" spans="1:43" ht="30" customHeight="1">
      <c r="A27" s="223" t="str">
        <f>参照!B19</f>
        <v>牧野</v>
      </c>
      <c r="B27" s="369"/>
      <c r="C27" s="370" t="str">
        <f>IF(B27&gt;D27,"○",IF(B27&lt;D27,"×",IF(B27=D27,"△")))</f>
        <v>△</v>
      </c>
      <c r="D27" s="371"/>
      <c r="E27" s="573"/>
      <c r="F27" s="574"/>
      <c r="G27" s="575"/>
      <c r="H27" s="372">
        <f>G28</f>
        <v>0</v>
      </c>
      <c r="I27" s="370" t="str">
        <f>IF(F28="○","×",IF(F28="×","○",IF(F28="△","△")))</f>
        <v>△</v>
      </c>
      <c r="J27" s="371">
        <f>E28</f>
        <v>0</v>
      </c>
      <c r="K27" s="372">
        <f>G29</f>
        <v>0</v>
      </c>
      <c r="L27" s="370" t="str">
        <f>IF(F29="○","×",IF(F29="×","○",IF(F29="△","△")))</f>
        <v>△</v>
      </c>
      <c r="M27" s="371">
        <f>E29</f>
        <v>0</v>
      </c>
      <c r="N27" s="372">
        <f>G30</f>
        <v>0</v>
      </c>
      <c r="O27" s="370" t="str">
        <f>IF(F30="○","×",IF(F30="×","○",IF(F30="△","△")))</f>
        <v>△</v>
      </c>
      <c r="P27" s="371">
        <f>E30</f>
        <v>0</v>
      </c>
      <c r="Q27" s="372">
        <f>G31</f>
        <v>0</v>
      </c>
      <c r="R27" s="370" t="str">
        <f>IF(F31="○","×",IF(F31="×","○",IF(F31="△","△")))</f>
        <v>△</v>
      </c>
      <c r="S27" s="371">
        <f>E31</f>
        <v>0</v>
      </c>
      <c r="T27" s="374">
        <f t="shared" si="0"/>
        <v>0</v>
      </c>
      <c r="U27" s="376">
        <f t="shared" si="1"/>
        <v>0</v>
      </c>
      <c r="V27" s="93">
        <f>B27+H27+K27+N27+Q27</f>
        <v>0</v>
      </c>
      <c r="W27" s="375">
        <f>D27+J27+M27+P27+S27</f>
        <v>0</v>
      </c>
      <c r="X27" s="376">
        <f t="shared" si="2"/>
        <v>0</v>
      </c>
      <c r="Y27" s="125">
        <f t="shared" si="3"/>
        <v>1</v>
      </c>
      <c r="Z27" s="11" t="str">
        <f t="shared" si="4"/>
        <v/>
      </c>
      <c r="AA27" s="11" t="str">
        <f t="shared" si="5"/>
        <v/>
      </c>
      <c r="AB27" s="11" t="str">
        <f t="shared" si="6"/>
        <v/>
      </c>
      <c r="AC27" s="11" t="str">
        <f t="shared" si="7"/>
        <v/>
      </c>
      <c r="AD27" s="11" t="str">
        <f t="shared" si="8"/>
        <v/>
      </c>
      <c r="AE27" s="11" t="str">
        <f t="shared" si="9"/>
        <v/>
      </c>
      <c r="AF27" s="11" t="str">
        <f t="shared" si="10"/>
        <v/>
      </c>
      <c r="AG27" s="11" t="str">
        <f t="shared" si="11"/>
        <v/>
      </c>
      <c r="AH27" s="11" t="str">
        <f t="shared" si="12"/>
        <v/>
      </c>
      <c r="AI27" s="11" t="str">
        <f t="shared" si="13"/>
        <v/>
      </c>
      <c r="AJ27" s="11" t="str">
        <f t="shared" si="14"/>
        <v/>
      </c>
      <c r="AK27" s="11" t="str">
        <f t="shared" si="15"/>
        <v/>
      </c>
      <c r="AL27" s="11">
        <f t="shared" si="16"/>
        <v>1</v>
      </c>
      <c r="AM27" s="11" t="str">
        <f t="shared" si="17"/>
        <v/>
      </c>
      <c r="AN27" s="11">
        <f t="shared" si="18"/>
        <v>1</v>
      </c>
      <c r="AO27" s="11">
        <f t="shared" si="19"/>
        <v>1</v>
      </c>
      <c r="AP27" s="11">
        <f t="shared" si="20"/>
        <v>1</v>
      </c>
      <c r="AQ27" s="11">
        <f t="shared" si="21"/>
        <v>1</v>
      </c>
    </row>
    <row r="28" spans="1:43" ht="30" customHeight="1">
      <c r="A28" s="223" t="str">
        <f>参照!B20</f>
        <v>門真西</v>
      </c>
      <c r="B28" s="369"/>
      <c r="C28" s="370" t="str">
        <f>IF(B28&gt;D28,"○",IF(B28&lt;D28,"×",IF(B28=D28,"△")))</f>
        <v>△</v>
      </c>
      <c r="D28" s="371"/>
      <c r="E28" s="372"/>
      <c r="F28" s="370" t="str">
        <f>IF(E28&gt;G28,"○",IF(E28&lt;G28,"×",IF(E28=G28,"△")))</f>
        <v>△</v>
      </c>
      <c r="G28" s="371"/>
      <c r="H28" s="573"/>
      <c r="I28" s="574"/>
      <c r="J28" s="575"/>
      <c r="K28" s="92">
        <f>J29</f>
        <v>0</v>
      </c>
      <c r="L28" s="370" t="str">
        <f>IF(I29="○","×",IF(I29="×","○",IF(I29="△","△")))</f>
        <v>△</v>
      </c>
      <c r="M28" s="371">
        <f>H29</f>
        <v>0</v>
      </c>
      <c r="N28" s="372">
        <f>J30</f>
        <v>0</v>
      </c>
      <c r="O28" s="370" t="str">
        <f>IF(I30="○","×",IF(I30="×","○",IF(I30="△","△")))</f>
        <v>△</v>
      </c>
      <c r="P28" s="371">
        <f>H30</f>
        <v>0</v>
      </c>
      <c r="Q28" s="372">
        <f>J31</f>
        <v>0</v>
      </c>
      <c r="R28" s="370" t="str">
        <f>IF(I31="○","×",IF(I31="×","○",IF(I31="△","△")))</f>
        <v>△</v>
      </c>
      <c r="S28" s="371">
        <f>H31</f>
        <v>0</v>
      </c>
      <c r="T28" s="374">
        <f t="shared" si="0"/>
        <v>0</v>
      </c>
      <c r="U28" s="376">
        <f t="shared" si="1"/>
        <v>0</v>
      </c>
      <c r="V28" s="93">
        <f>E28+B28+K28+N28+Q28</f>
        <v>0</v>
      </c>
      <c r="W28" s="375">
        <f>G28+D28+M28+P28+S28</f>
        <v>0</v>
      </c>
      <c r="X28" s="376">
        <f t="shared" si="2"/>
        <v>0</v>
      </c>
      <c r="Y28" s="125">
        <f t="shared" si="3"/>
        <v>1</v>
      </c>
      <c r="Z28" s="11" t="str">
        <f t="shared" si="4"/>
        <v/>
      </c>
      <c r="AA28" s="11" t="str">
        <f t="shared" si="5"/>
        <v/>
      </c>
      <c r="AB28" s="11" t="str">
        <f t="shared" si="6"/>
        <v/>
      </c>
      <c r="AC28" s="11" t="str">
        <f t="shared" si="7"/>
        <v/>
      </c>
      <c r="AD28" s="11" t="str">
        <f t="shared" si="8"/>
        <v/>
      </c>
      <c r="AE28" s="11" t="str">
        <f t="shared" si="9"/>
        <v/>
      </c>
      <c r="AF28" s="11" t="str">
        <f t="shared" si="10"/>
        <v/>
      </c>
      <c r="AG28" s="11" t="str">
        <f t="shared" si="11"/>
        <v/>
      </c>
      <c r="AH28" s="11" t="str">
        <f t="shared" si="12"/>
        <v/>
      </c>
      <c r="AI28" s="11" t="str">
        <f t="shared" si="13"/>
        <v/>
      </c>
      <c r="AJ28" s="11" t="str">
        <f t="shared" si="14"/>
        <v/>
      </c>
      <c r="AK28" s="11" t="str">
        <f t="shared" si="15"/>
        <v/>
      </c>
      <c r="AL28" s="11">
        <f t="shared" si="16"/>
        <v>1</v>
      </c>
      <c r="AM28" s="11">
        <f t="shared" si="17"/>
        <v>1</v>
      </c>
      <c r="AN28" s="11" t="str">
        <f t="shared" si="18"/>
        <v/>
      </c>
      <c r="AO28" s="11">
        <f t="shared" si="19"/>
        <v>1</v>
      </c>
      <c r="AP28" s="11">
        <f t="shared" si="20"/>
        <v>1</v>
      </c>
      <c r="AQ28" s="11">
        <f t="shared" si="21"/>
        <v>1</v>
      </c>
    </row>
    <row r="29" spans="1:43" ht="30" customHeight="1">
      <c r="A29" s="223" t="str">
        <f>参照!B21</f>
        <v>四條畷</v>
      </c>
      <c r="B29" s="369"/>
      <c r="C29" s="370" t="str">
        <f>IF(B29&gt;D29,"○",IF(B29&lt;D29,"×",IF(B29=D29,"△")))</f>
        <v>△</v>
      </c>
      <c r="D29" s="371"/>
      <c r="E29" s="372"/>
      <c r="F29" s="370" t="str">
        <f>IF(E29&gt;G29,"○",IF(E29&lt;G29,"×",IF(E29=G29,"△")))</f>
        <v>△</v>
      </c>
      <c r="G29" s="371"/>
      <c r="H29" s="372"/>
      <c r="I29" s="370" t="str">
        <f>IF(H29&gt;J29,"○",IF(H29&lt;J29,"×",IF(H29=J29,"△")))</f>
        <v>△</v>
      </c>
      <c r="J29" s="371"/>
      <c r="K29" s="573"/>
      <c r="L29" s="574"/>
      <c r="M29" s="575"/>
      <c r="N29" s="92">
        <f>M30</f>
        <v>0</v>
      </c>
      <c r="O29" s="370" t="str">
        <f>IF(L30="○","×",IF(L30="×","○",IF(L30="△","△")))</f>
        <v>△</v>
      </c>
      <c r="P29" s="371">
        <f>K30</f>
        <v>0</v>
      </c>
      <c r="Q29" s="372">
        <f>M31</f>
        <v>0</v>
      </c>
      <c r="R29" s="370" t="str">
        <f>IF(L31="○","×",IF(L31="×","○",IF(L31="△","△")))</f>
        <v>△</v>
      </c>
      <c r="S29" s="371">
        <f>K31</f>
        <v>0</v>
      </c>
      <c r="T29" s="374">
        <f t="shared" si="0"/>
        <v>0</v>
      </c>
      <c r="U29" s="376">
        <f t="shared" si="1"/>
        <v>0</v>
      </c>
      <c r="V29" s="93">
        <f>E29+H29+B29+N29+Q29</f>
        <v>0</v>
      </c>
      <c r="W29" s="375">
        <f>G29+J29+D29+P29+S29</f>
        <v>0</v>
      </c>
      <c r="X29" s="376">
        <f t="shared" si="2"/>
        <v>0</v>
      </c>
      <c r="Y29" s="125">
        <f t="shared" si="3"/>
        <v>1</v>
      </c>
      <c r="Z29" s="11" t="str">
        <f t="shared" si="4"/>
        <v/>
      </c>
      <c r="AA29" s="11" t="str">
        <f t="shared" si="5"/>
        <v/>
      </c>
      <c r="AB29" s="11" t="str">
        <f t="shared" si="6"/>
        <v/>
      </c>
      <c r="AC29" s="11" t="str">
        <f t="shared" si="7"/>
        <v/>
      </c>
      <c r="AD29" s="11" t="str">
        <f t="shared" si="8"/>
        <v/>
      </c>
      <c r="AE29" s="11" t="str">
        <f t="shared" si="9"/>
        <v/>
      </c>
      <c r="AF29" s="11" t="str">
        <f t="shared" si="10"/>
        <v/>
      </c>
      <c r="AG29" s="11" t="str">
        <f t="shared" si="11"/>
        <v/>
      </c>
      <c r="AH29" s="11" t="str">
        <f t="shared" si="12"/>
        <v/>
      </c>
      <c r="AI29" s="11" t="str">
        <f t="shared" si="13"/>
        <v/>
      </c>
      <c r="AJ29" s="11" t="str">
        <f t="shared" si="14"/>
        <v/>
      </c>
      <c r="AK29" s="11" t="str">
        <f t="shared" si="15"/>
        <v/>
      </c>
      <c r="AL29" s="11">
        <f t="shared" si="16"/>
        <v>1</v>
      </c>
      <c r="AM29" s="11">
        <f t="shared" si="17"/>
        <v>1</v>
      </c>
      <c r="AN29" s="11">
        <f t="shared" si="18"/>
        <v>1</v>
      </c>
      <c r="AO29" s="11" t="str">
        <f t="shared" si="19"/>
        <v/>
      </c>
      <c r="AP29" s="11">
        <f t="shared" si="20"/>
        <v>1</v>
      </c>
      <c r="AQ29" s="11">
        <f t="shared" si="21"/>
        <v>1</v>
      </c>
    </row>
    <row r="30" spans="1:43" ht="30" customHeight="1">
      <c r="A30" s="387" t="str">
        <f>参照!B22</f>
        <v>枚方なぎさ</v>
      </c>
      <c r="B30" s="369"/>
      <c r="C30" s="370" t="str">
        <f>IF(B30&gt;D30,"○",IF(B30&lt;D30,"×",IF(B30=D30,"△")))</f>
        <v>△</v>
      </c>
      <c r="D30" s="371"/>
      <c r="E30" s="372"/>
      <c r="F30" s="370" t="str">
        <f>IF(E30&gt;G30,"○",IF(E30&lt;G30,"×",IF(E30=G30,"△")))</f>
        <v>△</v>
      </c>
      <c r="G30" s="371"/>
      <c r="H30" s="372"/>
      <c r="I30" s="370" t="str">
        <f>IF(H30&gt;J30,"○",IF(H30&lt;J30,"×",IF(H30=J30,"△")))</f>
        <v>△</v>
      </c>
      <c r="J30" s="371"/>
      <c r="K30" s="370"/>
      <c r="L30" s="370" t="str">
        <f>IF(K30&gt;M30,"○",IF(K30&lt;M30,"×",IF(K30=M30,"△")))</f>
        <v>△</v>
      </c>
      <c r="M30" s="371"/>
      <c r="N30" s="573"/>
      <c r="O30" s="574"/>
      <c r="P30" s="575"/>
      <c r="Q30" s="92">
        <f>P31</f>
        <v>0</v>
      </c>
      <c r="R30" s="370" t="str">
        <f>IF(O31="○","×",IF(O31="×","○",IF(O31="△","△")))</f>
        <v>△</v>
      </c>
      <c r="S30" s="371">
        <f>N31</f>
        <v>0</v>
      </c>
      <c r="T30" s="374">
        <f t="shared" si="0"/>
        <v>0</v>
      </c>
      <c r="U30" s="376">
        <f t="shared" si="1"/>
        <v>0</v>
      </c>
      <c r="V30" s="93">
        <f>E30+H30+K30+B30+Q30</f>
        <v>0</v>
      </c>
      <c r="W30" s="375">
        <f>G30+J30+M30+D30+S30</f>
        <v>0</v>
      </c>
      <c r="X30" s="376">
        <f t="shared" si="2"/>
        <v>0</v>
      </c>
      <c r="Y30" s="125">
        <f t="shared" si="3"/>
        <v>1</v>
      </c>
      <c r="Z30" s="11" t="str">
        <f t="shared" si="4"/>
        <v/>
      </c>
      <c r="AA30" s="11" t="str">
        <f t="shared" si="5"/>
        <v/>
      </c>
      <c r="AB30" s="11" t="str">
        <f t="shared" si="6"/>
        <v/>
      </c>
      <c r="AC30" s="11" t="str">
        <f t="shared" si="7"/>
        <v/>
      </c>
      <c r="AD30" s="11" t="str">
        <f t="shared" si="8"/>
        <v/>
      </c>
      <c r="AE30" s="11" t="str">
        <f t="shared" si="9"/>
        <v/>
      </c>
      <c r="AF30" s="11" t="str">
        <f t="shared" si="10"/>
        <v/>
      </c>
      <c r="AG30" s="11" t="str">
        <f t="shared" si="11"/>
        <v/>
      </c>
      <c r="AH30" s="11" t="str">
        <f t="shared" si="12"/>
        <v/>
      </c>
      <c r="AI30" s="11" t="str">
        <f t="shared" si="13"/>
        <v/>
      </c>
      <c r="AJ30" s="11" t="str">
        <f t="shared" si="14"/>
        <v/>
      </c>
      <c r="AK30" s="11" t="str">
        <f t="shared" si="15"/>
        <v/>
      </c>
      <c r="AL30" s="11">
        <f t="shared" si="16"/>
        <v>1</v>
      </c>
      <c r="AM30" s="11">
        <f t="shared" si="17"/>
        <v>1</v>
      </c>
      <c r="AN30" s="11">
        <f t="shared" si="18"/>
        <v>1</v>
      </c>
      <c r="AO30" s="11">
        <f t="shared" si="19"/>
        <v>1</v>
      </c>
      <c r="AP30" s="11" t="str">
        <f t="shared" si="20"/>
        <v/>
      </c>
      <c r="AQ30" s="11">
        <f t="shared" si="21"/>
        <v>1</v>
      </c>
    </row>
    <row r="31" spans="1:43" ht="30" customHeight="1" thickBot="1">
      <c r="A31" s="224" t="str">
        <f>参照!B23</f>
        <v>茨田</v>
      </c>
      <c r="B31" s="377"/>
      <c r="C31" s="378" t="str">
        <f>IF(B31&gt;D31,"○",IF(B31&lt;D31,"×",IF(B31=D31,"△")))</f>
        <v>△</v>
      </c>
      <c r="D31" s="379"/>
      <c r="E31" s="380"/>
      <c r="F31" s="378" t="str">
        <f>IF(E31&gt;G31,"○",IF(E31&lt;G31,"×",IF(E31=G31,"△")))</f>
        <v>△</v>
      </c>
      <c r="G31" s="379"/>
      <c r="H31" s="380"/>
      <c r="I31" s="378" t="str">
        <f>IF(H31&gt;J31,"○",IF(H31&lt;J31,"×",IF(H31=J31,"△")))</f>
        <v>△</v>
      </c>
      <c r="J31" s="379"/>
      <c r="K31" s="380"/>
      <c r="L31" s="378" t="str">
        <f>IF(K31&gt;M31,"○",IF(K31&lt;M31,"×",IF(K31=M31,"△")))</f>
        <v>△</v>
      </c>
      <c r="M31" s="379"/>
      <c r="N31" s="380"/>
      <c r="O31" s="378" t="str">
        <f>IF(N31&gt;P31,"○",IF(N31&lt;P31,"×",IF(N31=P31,"△")))</f>
        <v>△</v>
      </c>
      <c r="P31" s="379"/>
      <c r="Q31" s="561"/>
      <c r="R31" s="562"/>
      <c r="S31" s="587"/>
      <c r="T31" s="381">
        <f t="shared" si="0"/>
        <v>0</v>
      </c>
      <c r="U31" s="383">
        <f t="shared" si="1"/>
        <v>0</v>
      </c>
      <c r="V31" s="94">
        <f>E31+H31+K31+N31+B31</f>
        <v>0</v>
      </c>
      <c r="W31" s="385">
        <f>G31+J31+M31+P31+D31</f>
        <v>0</v>
      </c>
      <c r="X31" s="386">
        <f t="shared" si="2"/>
        <v>0</v>
      </c>
      <c r="Y31" s="222">
        <f t="shared" si="3"/>
        <v>1</v>
      </c>
      <c r="Z31" s="11" t="str">
        <f t="shared" si="4"/>
        <v/>
      </c>
      <c r="AA31" s="11" t="str">
        <f t="shared" si="5"/>
        <v/>
      </c>
      <c r="AB31" s="11" t="str">
        <f t="shared" si="6"/>
        <v/>
      </c>
      <c r="AC31" s="11" t="str">
        <f t="shared" si="7"/>
        <v/>
      </c>
      <c r="AD31" s="11" t="str">
        <f t="shared" si="8"/>
        <v/>
      </c>
      <c r="AE31" s="11" t="str">
        <f t="shared" si="9"/>
        <v/>
      </c>
      <c r="AF31" s="11" t="str">
        <f t="shared" si="10"/>
        <v/>
      </c>
      <c r="AG31" s="11" t="str">
        <f t="shared" si="11"/>
        <v/>
      </c>
      <c r="AH31" s="11" t="str">
        <f t="shared" si="12"/>
        <v/>
      </c>
      <c r="AI31" s="11" t="str">
        <f t="shared" si="13"/>
        <v/>
      </c>
      <c r="AJ31" s="11" t="str">
        <f t="shared" si="14"/>
        <v/>
      </c>
      <c r="AK31" s="11" t="str">
        <f t="shared" si="15"/>
        <v/>
      </c>
      <c r="AL31" s="11">
        <f t="shared" si="16"/>
        <v>1</v>
      </c>
      <c r="AM31" s="11">
        <f t="shared" si="17"/>
        <v>1</v>
      </c>
      <c r="AN31" s="11">
        <f t="shared" si="18"/>
        <v>1</v>
      </c>
      <c r="AO31" s="11">
        <f t="shared" si="19"/>
        <v>1</v>
      </c>
      <c r="AP31" s="11">
        <f t="shared" si="20"/>
        <v>1</v>
      </c>
      <c r="AQ31" s="11" t="str">
        <f t="shared" si="21"/>
        <v/>
      </c>
    </row>
    <row r="32" spans="1:43" ht="25.5">
      <c r="A32" s="580" t="s">
        <v>444</v>
      </c>
      <c r="B32" s="580"/>
      <c r="C32" s="580"/>
      <c r="D32" s="580"/>
      <c r="E32" s="580"/>
      <c r="F32" s="580"/>
      <c r="G32" s="580"/>
      <c r="H32" s="580"/>
      <c r="I32" s="580"/>
      <c r="J32" s="580"/>
      <c r="K32" s="580"/>
      <c r="L32" s="580"/>
      <c r="M32" s="580"/>
      <c r="N32" s="580"/>
      <c r="O32" s="580"/>
      <c r="P32" s="580"/>
      <c r="Q32" s="580"/>
      <c r="R32" s="580"/>
      <c r="S32" s="580"/>
      <c r="T32" s="580"/>
      <c r="U32" s="580"/>
      <c r="V32" s="580"/>
      <c r="W32" s="325"/>
      <c r="X32" s="325"/>
      <c r="Y32" s="325"/>
    </row>
    <row r="33" spans="1:32" ht="25.5">
      <c r="A33" s="581"/>
      <c r="B33" s="581"/>
      <c r="C33" s="581"/>
      <c r="D33" s="581"/>
      <c r="E33" s="581"/>
      <c r="F33" s="581"/>
      <c r="G33" s="581"/>
      <c r="H33" s="581"/>
      <c r="I33" s="581"/>
      <c r="J33" s="581"/>
      <c r="K33" s="581"/>
      <c r="L33" s="581"/>
      <c r="M33" s="581"/>
      <c r="N33" s="581"/>
      <c r="O33" s="581"/>
      <c r="P33" s="581"/>
      <c r="Q33" s="581"/>
      <c r="R33" s="581"/>
      <c r="S33" s="581"/>
      <c r="T33" s="581"/>
      <c r="U33" s="581"/>
      <c r="V33" s="581"/>
      <c r="W33" s="326"/>
      <c r="X33" s="326"/>
      <c r="Y33" s="326"/>
    </row>
    <row r="36" spans="1:32" ht="22.5" customHeight="1">
      <c r="A36" s="129" t="s">
        <v>31</v>
      </c>
      <c r="B36" s="6"/>
      <c r="C36" s="130" t="s">
        <v>62</v>
      </c>
      <c r="D36" s="131"/>
      <c r="E36" s="131"/>
      <c r="F36" s="131"/>
      <c r="G36" s="131"/>
      <c r="H36" s="131"/>
      <c r="I36" s="131"/>
      <c r="J36" s="131"/>
      <c r="K36" s="131"/>
      <c r="L36" s="131"/>
      <c r="M36" s="108"/>
      <c r="N36" s="108"/>
      <c r="O36" s="108"/>
    </row>
    <row r="37" spans="1:32" s="12" customFormat="1" ht="22.5" customHeight="1" thickBot="1">
      <c r="B37" s="577" t="s">
        <v>436</v>
      </c>
      <c r="C37" s="578"/>
      <c r="D37" s="578"/>
      <c r="E37" s="578"/>
      <c r="F37" s="579"/>
      <c r="G37" s="577" t="s">
        <v>437</v>
      </c>
      <c r="H37" s="578"/>
      <c r="I37" s="578"/>
      <c r="J37" s="578"/>
      <c r="K37" s="579"/>
      <c r="L37" s="577" t="s">
        <v>438</v>
      </c>
      <c r="M37" s="578"/>
      <c r="N37" s="578"/>
      <c r="O37" s="578"/>
      <c r="P37" s="579"/>
      <c r="Q37" s="577" t="s">
        <v>439</v>
      </c>
      <c r="R37" s="578"/>
      <c r="S37" s="578"/>
      <c r="T37" s="578"/>
      <c r="U37" s="579"/>
      <c r="AA37" s="588" t="s">
        <v>449</v>
      </c>
      <c r="AB37" s="588"/>
      <c r="AC37" s="588"/>
      <c r="AD37" s="588"/>
      <c r="AE37" s="588"/>
      <c r="AF37" s="588"/>
    </row>
    <row r="38" spans="1:32" ht="22.5" customHeight="1" thickBot="1">
      <c r="B38" s="126">
        <v>1</v>
      </c>
      <c r="C38" s="551" t="s">
        <v>273</v>
      </c>
      <c r="D38" s="552"/>
      <c r="E38" s="552"/>
      <c r="F38" s="553"/>
      <c r="G38" s="126">
        <v>1</v>
      </c>
      <c r="H38" s="551" t="s">
        <v>278</v>
      </c>
      <c r="I38" s="552"/>
      <c r="J38" s="552"/>
      <c r="K38" s="553"/>
      <c r="L38" s="126">
        <v>1</v>
      </c>
      <c r="M38" s="551" t="s">
        <v>283</v>
      </c>
      <c r="N38" s="552"/>
      <c r="O38" s="552"/>
      <c r="P38" s="553"/>
      <c r="Q38" s="126">
        <v>1</v>
      </c>
      <c r="R38" s="551" t="s">
        <v>288</v>
      </c>
      <c r="S38" s="552"/>
      <c r="T38" s="552"/>
      <c r="U38" s="553"/>
      <c r="V38" s="554" t="s">
        <v>532</v>
      </c>
      <c r="W38" s="554"/>
      <c r="X38" s="554"/>
      <c r="Y38" s="554"/>
      <c r="Z38" s="554"/>
      <c r="AA38" s="582" t="s">
        <v>440</v>
      </c>
      <c r="AB38" s="582"/>
      <c r="AC38" s="582"/>
      <c r="AD38" s="582"/>
      <c r="AE38" s="582"/>
      <c r="AF38" s="582"/>
    </row>
    <row r="39" spans="1:32" ht="22.5" customHeight="1" thickBot="1">
      <c r="B39" s="126">
        <v>2</v>
      </c>
      <c r="C39" s="551" t="s">
        <v>274</v>
      </c>
      <c r="D39" s="552"/>
      <c r="E39" s="552"/>
      <c r="F39" s="553"/>
      <c r="G39" s="126">
        <v>2</v>
      </c>
      <c r="H39" s="551" t="s">
        <v>279</v>
      </c>
      <c r="I39" s="552"/>
      <c r="J39" s="552"/>
      <c r="K39" s="553"/>
      <c r="L39" s="126">
        <v>2</v>
      </c>
      <c r="M39" s="551" t="s">
        <v>284</v>
      </c>
      <c r="N39" s="552"/>
      <c r="O39" s="552"/>
      <c r="P39" s="553"/>
      <c r="Q39" s="126">
        <v>2</v>
      </c>
      <c r="R39" s="551" t="s">
        <v>289</v>
      </c>
      <c r="S39" s="552"/>
      <c r="T39" s="552"/>
      <c r="U39" s="553"/>
      <c r="V39" s="554"/>
      <c r="W39" s="554"/>
      <c r="X39" s="554"/>
      <c r="Y39" s="554"/>
      <c r="Z39" s="554"/>
      <c r="AA39" s="582"/>
      <c r="AB39" s="582"/>
      <c r="AC39" s="582"/>
      <c r="AD39" s="582"/>
      <c r="AE39" s="582"/>
      <c r="AF39" s="582"/>
    </row>
    <row r="40" spans="1:32" ht="22.5" customHeight="1" thickBot="1">
      <c r="B40" s="127">
        <v>3</v>
      </c>
      <c r="C40" s="551" t="s">
        <v>275</v>
      </c>
      <c r="D40" s="552"/>
      <c r="E40" s="552"/>
      <c r="F40" s="553"/>
      <c r="G40" s="127">
        <v>3</v>
      </c>
      <c r="H40" s="551" t="s">
        <v>280</v>
      </c>
      <c r="I40" s="552"/>
      <c r="J40" s="552"/>
      <c r="K40" s="553"/>
      <c r="L40" s="127">
        <v>3</v>
      </c>
      <c r="M40" s="551" t="s">
        <v>285</v>
      </c>
      <c r="N40" s="552"/>
      <c r="O40" s="552"/>
      <c r="P40" s="553"/>
      <c r="Q40" s="127">
        <v>3</v>
      </c>
      <c r="R40" s="551" t="s">
        <v>290</v>
      </c>
      <c r="S40" s="552"/>
      <c r="T40" s="552"/>
      <c r="U40" s="553"/>
      <c r="V40" s="555" t="s">
        <v>532</v>
      </c>
      <c r="W40" s="556"/>
      <c r="X40" s="556"/>
      <c r="Y40" s="556"/>
      <c r="Z40" s="557"/>
      <c r="AA40" s="582"/>
      <c r="AB40" s="582"/>
      <c r="AC40" s="582"/>
      <c r="AD40" s="582"/>
      <c r="AE40" s="582"/>
      <c r="AF40" s="582"/>
    </row>
    <row r="41" spans="1:32" ht="22.5" customHeight="1" thickBot="1">
      <c r="B41" s="127">
        <v>4</v>
      </c>
      <c r="C41" s="551" t="s">
        <v>276</v>
      </c>
      <c r="D41" s="552"/>
      <c r="E41" s="552"/>
      <c r="F41" s="553"/>
      <c r="G41" s="127">
        <v>4</v>
      </c>
      <c r="H41" s="551" t="s">
        <v>281</v>
      </c>
      <c r="I41" s="552"/>
      <c r="J41" s="552"/>
      <c r="K41" s="553"/>
      <c r="L41" s="127">
        <v>4</v>
      </c>
      <c r="M41" s="551" t="s">
        <v>286</v>
      </c>
      <c r="N41" s="552"/>
      <c r="O41" s="552"/>
      <c r="P41" s="553"/>
      <c r="Q41" s="127">
        <v>4</v>
      </c>
      <c r="R41" s="551" t="s">
        <v>291</v>
      </c>
      <c r="S41" s="552"/>
      <c r="T41" s="552"/>
      <c r="U41" s="553"/>
      <c r="V41" s="555"/>
      <c r="W41" s="556"/>
      <c r="X41" s="556"/>
      <c r="Y41" s="556"/>
      <c r="Z41" s="557"/>
      <c r="AA41" s="582"/>
      <c r="AB41" s="582"/>
      <c r="AC41" s="582"/>
      <c r="AD41" s="582"/>
      <c r="AE41" s="582"/>
      <c r="AF41" s="582"/>
    </row>
    <row r="42" spans="1:32" ht="22.5" customHeight="1">
      <c r="B42" s="128">
        <v>5</v>
      </c>
      <c r="C42" s="551" t="s">
        <v>277</v>
      </c>
      <c r="D42" s="552"/>
      <c r="E42" s="552"/>
      <c r="F42" s="553"/>
      <c r="G42" s="128">
        <v>5</v>
      </c>
      <c r="H42" s="551" t="s">
        <v>282</v>
      </c>
      <c r="I42" s="552"/>
      <c r="J42" s="552"/>
      <c r="K42" s="553"/>
      <c r="L42" s="128">
        <v>5</v>
      </c>
      <c r="M42" s="551" t="s">
        <v>287</v>
      </c>
      <c r="N42" s="552"/>
      <c r="O42" s="552"/>
      <c r="P42" s="553"/>
      <c r="Q42" s="128">
        <v>5</v>
      </c>
      <c r="R42" s="551" t="s">
        <v>292</v>
      </c>
      <c r="S42" s="552"/>
      <c r="T42" s="552"/>
      <c r="U42" s="553"/>
      <c r="V42" s="558" t="s">
        <v>441</v>
      </c>
      <c r="W42" s="559"/>
      <c r="X42" s="559"/>
      <c r="Y42" s="559"/>
      <c r="Z42" s="560"/>
      <c r="AA42" s="545" t="s">
        <v>442</v>
      </c>
      <c r="AB42" s="546"/>
      <c r="AC42" s="546"/>
      <c r="AD42" s="546"/>
      <c r="AE42" s="546"/>
      <c r="AF42" s="547"/>
    </row>
    <row r="43" spans="1:32" ht="22.5" customHeight="1" thickBot="1">
      <c r="Q43" s="128">
        <v>6</v>
      </c>
      <c r="R43" s="551" t="s">
        <v>293</v>
      </c>
      <c r="S43" s="552"/>
      <c r="T43" s="552"/>
      <c r="U43" s="553"/>
      <c r="V43" s="558"/>
      <c r="W43" s="559"/>
      <c r="X43" s="559"/>
      <c r="Y43" s="559"/>
      <c r="Z43" s="560"/>
      <c r="AA43" s="548"/>
      <c r="AB43" s="549"/>
      <c r="AC43" s="549"/>
      <c r="AD43" s="549"/>
      <c r="AE43" s="549"/>
      <c r="AF43" s="550"/>
    </row>
  </sheetData>
  <mergeCells count="75">
    <mergeCell ref="Q7:V7"/>
    <mergeCell ref="H9:J9"/>
    <mergeCell ref="K9:M9"/>
    <mergeCell ref="N9:P9"/>
    <mergeCell ref="H17:J17"/>
    <mergeCell ref="N1:P1"/>
    <mergeCell ref="E17:G17"/>
    <mergeCell ref="B18:D18"/>
    <mergeCell ref="E19:G19"/>
    <mergeCell ref="N30:P30"/>
    <mergeCell ref="N22:P22"/>
    <mergeCell ref="B2:D2"/>
    <mergeCell ref="K1:M1"/>
    <mergeCell ref="E11:G11"/>
    <mergeCell ref="E1:G1"/>
    <mergeCell ref="B9:D9"/>
    <mergeCell ref="B10:D10"/>
    <mergeCell ref="H1:J1"/>
    <mergeCell ref="B1:D1"/>
    <mergeCell ref="E3:G3"/>
    <mergeCell ref="H4:J4"/>
    <mergeCell ref="B37:F37"/>
    <mergeCell ref="AA38:AF41"/>
    <mergeCell ref="E25:G25"/>
    <mergeCell ref="H25:J25"/>
    <mergeCell ref="K25:M25"/>
    <mergeCell ref="N25:P25"/>
    <mergeCell ref="Q25:S25"/>
    <mergeCell ref="Q31:S31"/>
    <mergeCell ref="H28:J28"/>
    <mergeCell ref="H41:K41"/>
    <mergeCell ref="H39:K39"/>
    <mergeCell ref="M38:P38"/>
    <mergeCell ref="M40:P40"/>
    <mergeCell ref="Q37:U37"/>
    <mergeCell ref="AA37:AF37"/>
    <mergeCell ref="K5:M5"/>
    <mergeCell ref="C39:F39"/>
    <mergeCell ref="M39:P39"/>
    <mergeCell ref="K21:M21"/>
    <mergeCell ref="C42:F42"/>
    <mergeCell ref="C40:F40"/>
    <mergeCell ref="K29:M29"/>
    <mergeCell ref="H42:K42"/>
    <mergeCell ref="C38:F38"/>
    <mergeCell ref="L37:P37"/>
    <mergeCell ref="C41:F41"/>
    <mergeCell ref="H38:K38"/>
    <mergeCell ref="G37:K37"/>
    <mergeCell ref="A32:V33"/>
    <mergeCell ref="R38:U38"/>
    <mergeCell ref="E27:G27"/>
    <mergeCell ref="N6:P6"/>
    <mergeCell ref="B26:D26"/>
    <mergeCell ref="B25:D25"/>
    <mergeCell ref="E9:G9"/>
    <mergeCell ref="K17:M17"/>
    <mergeCell ref="H12:J12"/>
    <mergeCell ref="H20:J20"/>
    <mergeCell ref="N17:P17"/>
    <mergeCell ref="K13:M13"/>
    <mergeCell ref="B17:D17"/>
    <mergeCell ref="N14:P14"/>
    <mergeCell ref="AA42:AF43"/>
    <mergeCell ref="R39:U39"/>
    <mergeCell ref="R40:U40"/>
    <mergeCell ref="R41:U41"/>
    <mergeCell ref="H40:K40"/>
    <mergeCell ref="R43:U43"/>
    <mergeCell ref="M42:P42"/>
    <mergeCell ref="R42:U42"/>
    <mergeCell ref="M41:P41"/>
    <mergeCell ref="V38:Z39"/>
    <mergeCell ref="V40:Z41"/>
    <mergeCell ref="V42:Z43"/>
  </mergeCells>
  <phoneticPr fontId="2"/>
  <pageMargins left="0.34" right="0.19" top="0.39" bottom="0.42" header="0.28000000000000003" footer="0.24"/>
  <pageSetup paperSize="9" scale="99" orientation="portrait" r:id="rId1"/>
  <headerFooter alignWithMargins="0"/>
</worksheet>
</file>

<file path=xl/worksheets/sheet8.xml><?xml version="1.0" encoding="utf-8"?>
<worksheet xmlns="http://schemas.openxmlformats.org/spreadsheetml/2006/main" xmlns:r="http://schemas.openxmlformats.org/officeDocument/2006/relationships">
  <sheetPr>
    <tabColor rgb="FF92D050"/>
  </sheetPr>
  <dimension ref="A1:J44"/>
  <sheetViews>
    <sheetView view="pageBreakPreview" zoomScale="60" zoomScaleNormal="100" workbookViewId="0">
      <selection activeCell="N27" sqref="N27:N28"/>
    </sheetView>
  </sheetViews>
  <sheetFormatPr defaultRowHeight="18.75"/>
  <cols>
    <col min="1" max="1" width="4.875" style="4" customWidth="1"/>
    <col min="2" max="2" width="11.5" style="4" customWidth="1"/>
    <col min="3" max="3" width="11.25" style="4" customWidth="1"/>
    <col min="4" max="4" width="8.75" style="4" customWidth="1"/>
    <col min="5" max="5" width="11.25" style="4" customWidth="1"/>
    <col min="6" max="6" width="10" style="4" customWidth="1"/>
    <col min="7" max="7" width="11.25" style="4" customWidth="1"/>
    <col min="8" max="8" width="8.75" style="4" customWidth="1"/>
    <col min="9" max="9" width="11.25" style="4" customWidth="1"/>
    <col min="10" max="10" width="10" style="4" customWidth="1"/>
    <col min="11" max="16384" width="9" style="4"/>
  </cols>
  <sheetData>
    <row r="1" spans="1:10" ht="38.25" customHeight="1">
      <c r="B1" s="458" t="s">
        <v>409</v>
      </c>
      <c r="F1" s="590" t="s">
        <v>450</v>
      </c>
      <c r="G1" s="591"/>
      <c r="H1" s="329"/>
      <c r="I1" s="592" t="s">
        <v>450</v>
      </c>
      <c r="J1" s="593"/>
    </row>
    <row r="2" spans="1:10" s="2" customFormat="1" ht="38.25" customHeight="1">
      <c r="B2" s="9" t="s">
        <v>294</v>
      </c>
      <c r="G2" s="459" t="s">
        <v>23</v>
      </c>
      <c r="H2" s="600" t="s">
        <v>4</v>
      </c>
      <c r="I2" s="600"/>
      <c r="J2" s="24" t="s">
        <v>24</v>
      </c>
    </row>
    <row r="3" spans="1:10" s="2" customFormat="1" ht="13.5" customHeight="1" thickBot="1">
      <c r="B3" s="1"/>
      <c r="E3" s="1"/>
      <c r="G3" s="3"/>
    </row>
    <row r="4" spans="1:10" ht="24" customHeight="1" thickBot="1">
      <c r="B4" s="1"/>
      <c r="C4" s="597" t="s">
        <v>303</v>
      </c>
      <c r="D4" s="598"/>
      <c r="E4" s="598"/>
      <c r="F4" s="599"/>
      <c r="G4" s="594" t="s">
        <v>303</v>
      </c>
      <c r="H4" s="595"/>
      <c r="I4" s="595"/>
      <c r="J4" s="596"/>
    </row>
    <row r="5" spans="1:10" ht="24" customHeight="1" thickBot="1">
      <c r="B5" s="172"/>
      <c r="C5" s="604" t="s">
        <v>34</v>
      </c>
      <c r="D5" s="604"/>
      <c r="E5" s="604"/>
      <c r="F5" s="330" t="s">
        <v>35</v>
      </c>
      <c r="G5" s="605" t="s">
        <v>36</v>
      </c>
      <c r="H5" s="605"/>
      <c r="I5" s="605"/>
      <c r="J5" s="172" t="s">
        <v>35</v>
      </c>
    </row>
    <row r="6" spans="1:10" ht="24" customHeight="1">
      <c r="A6" s="544" t="s">
        <v>535</v>
      </c>
      <c r="B6" s="119">
        <v>0.41666666666666669</v>
      </c>
      <c r="C6" s="331" t="s">
        <v>299</v>
      </c>
      <c r="D6" s="331"/>
      <c r="E6" s="331" t="s">
        <v>300</v>
      </c>
      <c r="F6" s="332" t="str">
        <f>C8</f>
        <v>Ｃ　位</v>
      </c>
      <c r="G6" s="170" t="s">
        <v>299</v>
      </c>
      <c r="H6" s="170"/>
      <c r="I6" s="170" t="s">
        <v>300</v>
      </c>
      <c r="J6" s="217" t="str">
        <f>G8</f>
        <v>Ｃ　位</v>
      </c>
    </row>
    <row r="7" spans="1:10" ht="24" customHeight="1">
      <c r="A7" s="544"/>
      <c r="B7" s="87" t="s">
        <v>75</v>
      </c>
      <c r="C7" s="333"/>
      <c r="D7" s="333"/>
      <c r="E7" s="333"/>
      <c r="F7" s="334" t="str">
        <f>E8</f>
        <v>Ｄ　位</v>
      </c>
      <c r="G7" s="165"/>
      <c r="H7" s="165"/>
      <c r="I7" s="165"/>
      <c r="J7" s="216" t="str">
        <f>I8</f>
        <v>Ｄ　位</v>
      </c>
    </row>
    <row r="8" spans="1:10" ht="24" customHeight="1">
      <c r="A8" s="544" t="s">
        <v>536</v>
      </c>
      <c r="B8" s="120">
        <v>0.4513888888888889</v>
      </c>
      <c r="C8" s="335" t="s">
        <v>301</v>
      </c>
      <c r="D8" s="335"/>
      <c r="E8" s="335" t="s">
        <v>302</v>
      </c>
      <c r="F8" s="336" t="str">
        <f>C6</f>
        <v>Ａ　位</v>
      </c>
      <c r="G8" s="166" t="s">
        <v>301</v>
      </c>
      <c r="H8" s="166"/>
      <c r="I8" s="166" t="s">
        <v>302</v>
      </c>
      <c r="J8" s="214" t="str">
        <f>G6</f>
        <v>Ａ　位</v>
      </c>
    </row>
    <row r="9" spans="1:10" ht="24" customHeight="1" thickBot="1">
      <c r="A9" s="544"/>
      <c r="B9" s="169" t="s">
        <v>75</v>
      </c>
      <c r="C9" s="337"/>
      <c r="D9" s="337"/>
      <c r="E9" s="337"/>
      <c r="F9" s="338" t="str">
        <f>E6</f>
        <v>Ｂ　位</v>
      </c>
      <c r="G9" s="167"/>
      <c r="H9" s="167"/>
      <c r="I9" s="167"/>
      <c r="J9" s="215" t="str">
        <f>I6</f>
        <v>Ｂ　位</v>
      </c>
    </row>
    <row r="10" spans="1:10" ht="24" customHeight="1" thickBot="1">
      <c r="B10" s="601" t="s">
        <v>512</v>
      </c>
      <c r="C10" s="602"/>
      <c r="D10" s="602"/>
      <c r="E10" s="602"/>
      <c r="F10" s="602"/>
      <c r="G10" s="602"/>
      <c r="H10" s="602"/>
      <c r="I10" s="602"/>
      <c r="J10" s="603"/>
    </row>
    <row r="11" spans="1:10" ht="24" customHeight="1">
      <c r="A11" s="544" t="s">
        <v>537</v>
      </c>
      <c r="B11" s="194">
        <v>0.50694444444444442</v>
      </c>
      <c r="C11" s="339" t="s">
        <v>299</v>
      </c>
      <c r="D11" s="339"/>
      <c r="E11" s="339" t="s">
        <v>301</v>
      </c>
      <c r="F11" s="332" t="str">
        <f>C13</f>
        <v>Ｂ　位</v>
      </c>
      <c r="G11" s="191" t="s">
        <v>299</v>
      </c>
      <c r="H11" s="191"/>
      <c r="I11" s="191" t="s">
        <v>301</v>
      </c>
      <c r="J11" s="217" t="str">
        <f>G13</f>
        <v>Ｂ　位</v>
      </c>
    </row>
    <row r="12" spans="1:10" ht="24" customHeight="1">
      <c r="A12" s="544"/>
      <c r="B12" s="87" t="s">
        <v>75</v>
      </c>
      <c r="C12" s="333"/>
      <c r="D12" s="333"/>
      <c r="E12" s="333"/>
      <c r="F12" s="334" t="str">
        <f>E13</f>
        <v>Ｄ　位</v>
      </c>
      <c r="G12" s="165"/>
      <c r="H12" s="165"/>
      <c r="I12" s="165"/>
      <c r="J12" s="216" t="str">
        <f>I13</f>
        <v>Ｄ　位</v>
      </c>
    </row>
    <row r="13" spans="1:10" ht="24" customHeight="1">
      <c r="A13" s="544" t="s">
        <v>538</v>
      </c>
      <c r="B13" s="169">
        <v>0.54166666666666663</v>
      </c>
      <c r="C13" s="337" t="s">
        <v>300</v>
      </c>
      <c r="D13" s="337"/>
      <c r="E13" s="339" t="s">
        <v>302</v>
      </c>
      <c r="F13" s="336" t="str">
        <f>C11</f>
        <v>Ａ　位</v>
      </c>
      <c r="G13" s="167" t="s">
        <v>300</v>
      </c>
      <c r="H13" s="167"/>
      <c r="I13" s="191" t="s">
        <v>302</v>
      </c>
      <c r="J13" s="214" t="str">
        <f>G11</f>
        <v>Ａ　位</v>
      </c>
    </row>
    <row r="14" spans="1:10" ht="24" customHeight="1" thickBot="1">
      <c r="A14" s="544"/>
      <c r="B14" s="192" t="s">
        <v>75</v>
      </c>
      <c r="C14" s="340"/>
      <c r="D14" s="340"/>
      <c r="E14" s="337"/>
      <c r="F14" s="338" t="str">
        <f>E11</f>
        <v>Ｃ　位</v>
      </c>
      <c r="G14" s="193"/>
      <c r="H14" s="193"/>
      <c r="I14" s="167"/>
      <c r="J14" s="215" t="str">
        <f>I11</f>
        <v>Ｃ　位</v>
      </c>
    </row>
    <row r="15" spans="1:10" ht="24" customHeight="1" thickBot="1">
      <c r="B15" s="601" t="s">
        <v>512</v>
      </c>
      <c r="C15" s="602"/>
      <c r="D15" s="602"/>
      <c r="E15" s="602"/>
      <c r="F15" s="602"/>
      <c r="G15" s="602"/>
      <c r="H15" s="602"/>
      <c r="I15" s="602"/>
      <c r="J15" s="603"/>
    </row>
    <row r="16" spans="1:10" ht="24" customHeight="1">
      <c r="A16" s="544" t="s">
        <v>539</v>
      </c>
      <c r="B16" s="194">
        <v>0.59722222222222221</v>
      </c>
      <c r="C16" s="339" t="s">
        <v>302</v>
      </c>
      <c r="D16" s="339"/>
      <c r="E16" s="339" t="s">
        <v>299</v>
      </c>
      <c r="F16" s="332" t="str">
        <f>C18</f>
        <v>Ｂ　位</v>
      </c>
      <c r="G16" s="191" t="s">
        <v>302</v>
      </c>
      <c r="H16" s="191"/>
      <c r="I16" s="191" t="s">
        <v>299</v>
      </c>
      <c r="J16" s="217" t="str">
        <f>G18</f>
        <v>Ｂ　位</v>
      </c>
    </row>
    <row r="17" spans="1:10" ht="24" customHeight="1">
      <c r="A17" s="544"/>
      <c r="B17" s="169" t="s">
        <v>75</v>
      </c>
      <c r="C17" s="337"/>
      <c r="D17" s="337"/>
      <c r="E17" s="337"/>
      <c r="F17" s="334" t="str">
        <f>E18</f>
        <v>Ｃ　位</v>
      </c>
      <c r="G17" s="167"/>
      <c r="H17" s="167"/>
      <c r="I17" s="167"/>
      <c r="J17" s="216" t="str">
        <f>I18</f>
        <v>Ｃ　位</v>
      </c>
    </row>
    <row r="18" spans="1:10" ht="24" customHeight="1">
      <c r="A18" s="544" t="s">
        <v>540</v>
      </c>
      <c r="B18" s="164">
        <v>0.63194444444444442</v>
      </c>
      <c r="C18" s="335" t="s">
        <v>300</v>
      </c>
      <c r="D18" s="335"/>
      <c r="E18" s="341" t="s">
        <v>301</v>
      </c>
      <c r="F18" s="336" t="str">
        <f>C16</f>
        <v>Ｄ　位</v>
      </c>
      <c r="G18" s="166" t="s">
        <v>300</v>
      </c>
      <c r="H18" s="166"/>
      <c r="I18" s="163" t="s">
        <v>301</v>
      </c>
      <c r="J18" s="214" t="str">
        <f>G16</f>
        <v>Ｄ　位</v>
      </c>
    </row>
    <row r="19" spans="1:10" ht="24" customHeight="1" thickBot="1">
      <c r="A19" s="544"/>
      <c r="B19" s="171" t="s">
        <v>75</v>
      </c>
      <c r="C19" s="342"/>
      <c r="D19" s="343"/>
      <c r="E19" s="342"/>
      <c r="F19" s="338" t="str">
        <f>E16</f>
        <v>Ａ　位</v>
      </c>
      <c r="G19" s="195"/>
      <c r="H19" s="168"/>
      <c r="I19" s="195"/>
      <c r="J19" s="215" t="str">
        <f>I16</f>
        <v>Ａ　位</v>
      </c>
    </row>
    <row r="20" spans="1:10" ht="7.5" customHeight="1"/>
    <row r="21" spans="1:10" ht="37.5" customHeight="1">
      <c r="B21" s="1"/>
      <c r="F21" s="590" t="s">
        <v>450</v>
      </c>
      <c r="G21" s="591"/>
      <c r="H21" s="329"/>
      <c r="I21" s="592" t="s">
        <v>450</v>
      </c>
      <c r="J21" s="593"/>
    </row>
    <row r="22" spans="1:10" ht="36.75" customHeight="1">
      <c r="B22" s="9" t="s">
        <v>294</v>
      </c>
      <c r="C22" s="2"/>
      <c r="D22" s="2"/>
      <c r="E22" s="2"/>
      <c r="F22" s="2"/>
      <c r="G22" s="459" t="s">
        <v>23</v>
      </c>
      <c r="H22" s="600" t="s">
        <v>14</v>
      </c>
      <c r="I22" s="600"/>
      <c r="J22" s="24" t="s">
        <v>24</v>
      </c>
    </row>
    <row r="23" spans="1:10" ht="13.5" customHeight="1" thickBot="1">
      <c r="B23" s="1"/>
      <c r="C23" s="2"/>
      <c r="D23" s="2"/>
      <c r="E23" s="1"/>
      <c r="F23" s="2"/>
      <c r="G23" s="3"/>
      <c r="H23" s="2"/>
      <c r="I23" s="2"/>
      <c r="J23" s="2"/>
    </row>
    <row r="24" spans="1:10" ht="24" customHeight="1" thickBot="1">
      <c r="B24" s="1"/>
      <c r="C24" s="597" t="s">
        <v>303</v>
      </c>
      <c r="D24" s="598"/>
      <c r="E24" s="598"/>
      <c r="F24" s="599"/>
      <c r="G24" s="594" t="s">
        <v>303</v>
      </c>
      <c r="H24" s="595"/>
      <c r="I24" s="595"/>
      <c r="J24" s="596"/>
    </row>
    <row r="25" spans="1:10" ht="24" customHeight="1" thickBot="1">
      <c r="B25" s="172"/>
      <c r="C25" s="604" t="s">
        <v>25</v>
      </c>
      <c r="D25" s="604"/>
      <c r="E25" s="604"/>
      <c r="F25" s="330" t="s">
        <v>26</v>
      </c>
      <c r="G25" s="605" t="s">
        <v>27</v>
      </c>
      <c r="H25" s="605"/>
      <c r="I25" s="605"/>
      <c r="J25" s="172" t="s">
        <v>26</v>
      </c>
    </row>
    <row r="26" spans="1:10" ht="24" customHeight="1">
      <c r="A26" s="544" t="s">
        <v>569</v>
      </c>
      <c r="B26" s="119">
        <v>0.41666666666666669</v>
      </c>
      <c r="C26" s="331" t="s">
        <v>299</v>
      </c>
      <c r="D26" s="331"/>
      <c r="E26" s="331" t="s">
        <v>300</v>
      </c>
      <c r="F26" s="332" t="str">
        <f>C28</f>
        <v>Ｃ　位</v>
      </c>
      <c r="G26" s="170" t="s">
        <v>299</v>
      </c>
      <c r="H26" s="170"/>
      <c r="I26" s="170" t="s">
        <v>300</v>
      </c>
      <c r="J26" s="217" t="str">
        <f>G28</f>
        <v>Ｃ　位</v>
      </c>
    </row>
    <row r="27" spans="1:10" ht="24" customHeight="1">
      <c r="A27" s="544"/>
      <c r="B27" s="87" t="s">
        <v>75</v>
      </c>
      <c r="C27" s="333"/>
      <c r="D27" s="333"/>
      <c r="E27" s="333"/>
      <c r="F27" s="334" t="str">
        <f>E28</f>
        <v>Ｄ　位</v>
      </c>
      <c r="G27" s="165"/>
      <c r="H27" s="165"/>
      <c r="I27" s="165"/>
      <c r="J27" s="216" t="str">
        <f>I28</f>
        <v>Ｄ　位</v>
      </c>
    </row>
    <row r="28" spans="1:10" ht="24" customHeight="1">
      <c r="A28" s="544" t="s">
        <v>536</v>
      </c>
      <c r="B28" s="120">
        <v>0.4513888888888889</v>
      </c>
      <c r="C28" s="335" t="s">
        <v>301</v>
      </c>
      <c r="D28" s="335"/>
      <c r="E28" s="335" t="s">
        <v>302</v>
      </c>
      <c r="F28" s="336" t="str">
        <f>C26</f>
        <v>Ａ　位</v>
      </c>
      <c r="G28" s="166" t="s">
        <v>301</v>
      </c>
      <c r="H28" s="166"/>
      <c r="I28" s="166" t="s">
        <v>302</v>
      </c>
      <c r="J28" s="214" t="str">
        <f>G26</f>
        <v>Ａ　位</v>
      </c>
    </row>
    <row r="29" spans="1:10" ht="24" customHeight="1" thickBot="1">
      <c r="A29" s="544"/>
      <c r="B29" s="169" t="s">
        <v>75</v>
      </c>
      <c r="C29" s="337"/>
      <c r="D29" s="337"/>
      <c r="E29" s="337"/>
      <c r="F29" s="338" t="str">
        <f>E26</f>
        <v>Ｂ　位</v>
      </c>
      <c r="G29" s="167"/>
      <c r="H29" s="167"/>
      <c r="I29" s="167"/>
      <c r="J29" s="215" t="str">
        <f>I26</f>
        <v>Ｂ　位</v>
      </c>
    </row>
    <row r="30" spans="1:10" ht="24" customHeight="1" thickBot="1">
      <c r="B30" s="601" t="s">
        <v>512</v>
      </c>
      <c r="C30" s="602"/>
      <c r="D30" s="602"/>
      <c r="E30" s="602"/>
      <c r="F30" s="602"/>
      <c r="G30" s="602"/>
      <c r="H30" s="602"/>
      <c r="I30" s="602"/>
      <c r="J30" s="603"/>
    </row>
    <row r="31" spans="1:10" ht="24" customHeight="1">
      <c r="A31" s="544" t="s">
        <v>570</v>
      </c>
      <c r="B31" s="194">
        <v>0.50694444444444442</v>
      </c>
      <c r="C31" s="339" t="s">
        <v>299</v>
      </c>
      <c r="D31" s="339"/>
      <c r="E31" s="339" t="s">
        <v>301</v>
      </c>
      <c r="F31" s="332" t="str">
        <f>C33</f>
        <v>Ｂ　位</v>
      </c>
      <c r="G31" s="191" t="s">
        <v>299</v>
      </c>
      <c r="H31" s="191"/>
      <c r="I31" s="191" t="s">
        <v>301</v>
      </c>
      <c r="J31" s="217" t="str">
        <f>G33</f>
        <v>Ｂ　位</v>
      </c>
    </row>
    <row r="32" spans="1:10" ht="24" customHeight="1">
      <c r="A32" s="544"/>
      <c r="B32" s="87" t="s">
        <v>75</v>
      </c>
      <c r="C32" s="333"/>
      <c r="D32" s="333"/>
      <c r="E32" s="333"/>
      <c r="F32" s="334" t="str">
        <f>E33</f>
        <v>Ｄ　位</v>
      </c>
      <c r="G32" s="165"/>
      <c r="H32" s="165"/>
      <c r="I32" s="165"/>
      <c r="J32" s="216" t="str">
        <f>I33</f>
        <v>Ｄ　位</v>
      </c>
    </row>
    <row r="33" spans="1:10" ht="24" customHeight="1">
      <c r="A33" s="544" t="s">
        <v>538</v>
      </c>
      <c r="B33" s="169">
        <v>0.54166666666666663</v>
      </c>
      <c r="C33" s="337" t="s">
        <v>300</v>
      </c>
      <c r="D33" s="337"/>
      <c r="E33" s="339" t="s">
        <v>302</v>
      </c>
      <c r="F33" s="336" t="str">
        <f>C31</f>
        <v>Ａ　位</v>
      </c>
      <c r="G33" s="167" t="s">
        <v>300</v>
      </c>
      <c r="H33" s="167"/>
      <c r="I33" s="191" t="s">
        <v>302</v>
      </c>
      <c r="J33" s="214" t="str">
        <f>G31</f>
        <v>Ａ　位</v>
      </c>
    </row>
    <row r="34" spans="1:10" ht="24" customHeight="1" thickBot="1">
      <c r="A34" s="544"/>
      <c r="B34" s="192" t="s">
        <v>75</v>
      </c>
      <c r="C34" s="340"/>
      <c r="D34" s="340"/>
      <c r="E34" s="337"/>
      <c r="F34" s="338" t="str">
        <f>E31</f>
        <v>Ｃ　位</v>
      </c>
      <c r="G34" s="193"/>
      <c r="H34" s="193"/>
      <c r="I34" s="167"/>
      <c r="J34" s="215" t="str">
        <f>I31</f>
        <v>Ｃ　位</v>
      </c>
    </row>
    <row r="35" spans="1:10" ht="24" customHeight="1" thickBot="1">
      <c r="B35" s="601" t="s">
        <v>512</v>
      </c>
      <c r="C35" s="602"/>
      <c r="D35" s="602"/>
      <c r="E35" s="602"/>
      <c r="F35" s="602"/>
      <c r="G35" s="602"/>
      <c r="H35" s="602"/>
      <c r="I35" s="602"/>
      <c r="J35" s="603"/>
    </row>
    <row r="36" spans="1:10" ht="24" customHeight="1">
      <c r="A36" s="544" t="s">
        <v>539</v>
      </c>
      <c r="B36" s="194">
        <v>0.59722222222222221</v>
      </c>
      <c r="C36" s="339" t="s">
        <v>302</v>
      </c>
      <c r="D36" s="339"/>
      <c r="E36" s="339" t="s">
        <v>299</v>
      </c>
      <c r="F36" s="332" t="str">
        <f>C38</f>
        <v>Ｂ　位</v>
      </c>
      <c r="G36" s="191" t="s">
        <v>302</v>
      </c>
      <c r="H36" s="191"/>
      <c r="I36" s="191" t="s">
        <v>299</v>
      </c>
      <c r="J36" s="217" t="str">
        <f>G38</f>
        <v>Ｂ　位</v>
      </c>
    </row>
    <row r="37" spans="1:10" ht="24" customHeight="1">
      <c r="A37" s="544"/>
      <c r="B37" s="169" t="s">
        <v>75</v>
      </c>
      <c r="C37" s="337"/>
      <c r="D37" s="337"/>
      <c r="E37" s="337"/>
      <c r="F37" s="334" t="str">
        <f>E38</f>
        <v>Ｃ　位</v>
      </c>
      <c r="G37" s="167"/>
      <c r="H37" s="167"/>
      <c r="I37" s="167"/>
      <c r="J37" s="216" t="str">
        <f>I38</f>
        <v>Ｃ　位</v>
      </c>
    </row>
    <row r="38" spans="1:10" ht="24" customHeight="1">
      <c r="A38" s="544" t="s">
        <v>540</v>
      </c>
      <c r="B38" s="164">
        <v>0.63194444444444442</v>
      </c>
      <c r="C38" s="335" t="s">
        <v>300</v>
      </c>
      <c r="D38" s="335"/>
      <c r="E38" s="341" t="s">
        <v>301</v>
      </c>
      <c r="F38" s="336" t="str">
        <f>C36</f>
        <v>Ｄ　位</v>
      </c>
      <c r="G38" s="166" t="s">
        <v>300</v>
      </c>
      <c r="H38" s="166"/>
      <c r="I38" s="163" t="s">
        <v>301</v>
      </c>
      <c r="J38" s="214" t="str">
        <f>G36</f>
        <v>Ｄ　位</v>
      </c>
    </row>
    <row r="39" spans="1:10" ht="24" customHeight="1" thickBot="1">
      <c r="A39" s="544"/>
      <c r="B39" s="171" t="s">
        <v>75</v>
      </c>
      <c r="C39" s="342"/>
      <c r="D39" s="343"/>
      <c r="E39" s="342"/>
      <c r="F39" s="338" t="str">
        <f>E36</f>
        <v>Ａ　位</v>
      </c>
      <c r="G39" s="195"/>
      <c r="H39" s="168"/>
      <c r="I39" s="195"/>
      <c r="J39" s="215" t="str">
        <f>I36</f>
        <v>Ａ　位</v>
      </c>
    </row>
    <row r="40" spans="1:10" ht="30" customHeight="1">
      <c r="B40" s="213"/>
      <c r="C40" s="167"/>
      <c r="D40" s="167"/>
      <c r="E40" s="167"/>
      <c r="F40" s="139"/>
      <c r="G40" s="167"/>
      <c r="H40" s="167"/>
      <c r="I40" s="167"/>
      <c r="J40" s="139"/>
    </row>
    <row r="41" spans="1:10" ht="30" customHeight="1">
      <c r="B41" s="5"/>
      <c r="C41" s="7"/>
      <c r="D41" s="7"/>
      <c r="E41" s="7"/>
      <c r="F41" s="8"/>
      <c r="G41" s="7"/>
      <c r="H41" s="7"/>
      <c r="I41" s="7"/>
      <c r="J41" s="8"/>
    </row>
    <row r="42" spans="1:10" ht="30" customHeight="1">
      <c r="B42" s="5"/>
      <c r="C42" s="7"/>
      <c r="D42" s="7"/>
      <c r="E42" s="7"/>
      <c r="F42" s="8"/>
      <c r="G42" s="7"/>
      <c r="H42" s="7"/>
      <c r="I42" s="7"/>
      <c r="J42" s="8"/>
    </row>
    <row r="43" spans="1:10" ht="30" customHeight="1">
      <c r="B43" s="5"/>
      <c r="C43" s="7"/>
      <c r="D43" s="7"/>
      <c r="E43" s="7"/>
      <c r="F43" s="8"/>
      <c r="G43" s="7"/>
      <c r="H43" s="7"/>
      <c r="I43" s="7"/>
      <c r="J43" s="8"/>
    </row>
    <row r="44" spans="1:10" ht="30" customHeight="1">
      <c r="B44" s="5"/>
      <c r="C44" s="7"/>
      <c r="D44" s="7"/>
      <c r="E44" s="7"/>
      <c r="F44" s="8"/>
      <c r="G44" s="7"/>
      <c r="H44" s="7"/>
      <c r="I44" s="7"/>
      <c r="J44" s="8"/>
    </row>
  </sheetData>
  <mergeCells count="30">
    <mergeCell ref="B30:J30"/>
    <mergeCell ref="B35:J35"/>
    <mergeCell ref="C25:E25"/>
    <mergeCell ref="G25:I25"/>
    <mergeCell ref="C5:E5"/>
    <mergeCell ref="G5:I5"/>
    <mergeCell ref="H22:I22"/>
    <mergeCell ref="B10:J10"/>
    <mergeCell ref="B15:J15"/>
    <mergeCell ref="F1:G1"/>
    <mergeCell ref="I1:J1"/>
    <mergeCell ref="F21:G21"/>
    <mergeCell ref="I21:J21"/>
    <mergeCell ref="G24:J24"/>
    <mergeCell ref="C24:F24"/>
    <mergeCell ref="H2:I2"/>
    <mergeCell ref="C4:F4"/>
    <mergeCell ref="G4:J4"/>
    <mergeCell ref="A38:A39"/>
    <mergeCell ref="A6:A7"/>
    <mergeCell ref="A8:A9"/>
    <mergeCell ref="A11:A12"/>
    <mergeCell ref="A13:A14"/>
    <mergeCell ref="A16:A17"/>
    <mergeCell ref="A18:A19"/>
    <mergeCell ref="A26:A27"/>
    <mergeCell ref="A28:A29"/>
    <mergeCell ref="A31:A32"/>
    <mergeCell ref="A33:A34"/>
    <mergeCell ref="A36:A37"/>
  </mergeCells>
  <phoneticPr fontId="2"/>
  <pageMargins left="0.63" right="0.24" top="0.36" bottom="0.53" header="0.23" footer="0.31"/>
  <pageSetup paperSize="9" scale="86" orientation="portrait" r:id="rId1"/>
  <headerFooter alignWithMargins="0"/>
</worksheet>
</file>

<file path=xl/worksheets/sheet9.xml><?xml version="1.0" encoding="utf-8"?>
<worksheet xmlns="http://schemas.openxmlformats.org/spreadsheetml/2006/main" xmlns:r="http://schemas.openxmlformats.org/officeDocument/2006/relationships">
  <sheetPr>
    <tabColor rgb="FF92D050"/>
  </sheetPr>
  <dimension ref="A1:AH38"/>
  <sheetViews>
    <sheetView view="pageBreakPreview" zoomScaleNormal="75" zoomScaleSheetLayoutView="100" workbookViewId="0">
      <selection activeCell="S32" sqref="S32"/>
    </sheetView>
  </sheetViews>
  <sheetFormatPr defaultRowHeight="13.5"/>
  <cols>
    <col min="1" max="1" width="3.5" style="11" customWidth="1"/>
    <col min="2" max="2" width="9" style="10"/>
    <col min="3" max="14" width="4.25" style="10" customWidth="1"/>
    <col min="15" max="20" width="5.25" style="10" customWidth="1"/>
    <col min="21" max="21" width="4.125" style="11" customWidth="1"/>
    <col min="22" max="40" width="2.5" style="11" customWidth="1"/>
    <col min="41" max="16384" width="9" style="11"/>
  </cols>
  <sheetData>
    <row r="1" spans="2:34" ht="8.25" customHeight="1" thickBot="1">
      <c r="T1" s="11"/>
    </row>
    <row r="2" spans="2:34" ht="30" customHeight="1" thickBot="1">
      <c r="B2" s="327" t="s">
        <v>37</v>
      </c>
      <c r="C2" s="584" t="str">
        <f>B3</f>
        <v>Ａ１位</v>
      </c>
      <c r="D2" s="584"/>
      <c r="E2" s="584"/>
      <c r="F2" s="583" t="str">
        <f>B4</f>
        <v>Ｂ１位</v>
      </c>
      <c r="G2" s="584"/>
      <c r="H2" s="585"/>
      <c r="I2" s="606" t="str">
        <f>B5</f>
        <v>Ｃ１位</v>
      </c>
      <c r="J2" s="607"/>
      <c r="K2" s="607"/>
      <c r="L2" s="606" t="str">
        <f>B6</f>
        <v>Ｄ１位</v>
      </c>
      <c r="M2" s="607"/>
      <c r="N2" s="608"/>
      <c r="O2" s="313" t="s">
        <v>28</v>
      </c>
      <c r="P2" s="309" t="s">
        <v>29</v>
      </c>
      <c r="Q2" s="324" t="s">
        <v>433</v>
      </c>
      <c r="R2" s="316" t="s">
        <v>434</v>
      </c>
      <c r="S2" s="319" t="s">
        <v>432</v>
      </c>
      <c r="T2" s="328" t="s">
        <v>445</v>
      </c>
      <c r="U2" s="11">
        <v>1</v>
      </c>
      <c r="V2" s="11">
        <v>2</v>
      </c>
      <c r="W2" s="11">
        <v>3</v>
      </c>
      <c r="X2" s="11">
        <v>4</v>
      </c>
      <c r="Z2" s="11">
        <v>1</v>
      </c>
      <c r="AA2" s="11">
        <v>2</v>
      </c>
      <c r="AB2" s="11">
        <v>3</v>
      </c>
      <c r="AC2" s="11">
        <v>4</v>
      </c>
      <c r="AE2" s="11">
        <v>1</v>
      </c>
      <c r="AF2" s="11">
        <v>2</v>
      </c>
      <c r="AG2" s="11">
        <v>3</v>
      </c>
      <c r="AH2" s="11">
        <v>4</v>
      </c>
    </row>
    <row r="3" spans="2:34" ht="30" customHeight="1" thickTop="1">
      <c r="B3" s="286" t="str">
        <f>予選記入用!C38</f>
        <v>Ａ１位</v>
      </c>
      <c r="C3" s="614"/>
      <c r="D3" s="615"/>
      <c r="E3" s="616"/>
      <c r="F3" s="344">
        <f>E4</f>
        <v>0</v>
      </c>
      <c r="G3" s="345" t="str">
        <f>IF(D4="○","×",IF(D4="×","○",IF(D4="△","△")))</f>
        <v>△</v>
      </c>
      <c r="H3" s="346">
        <f>C4</f>
        <v>0</v>
      </c>
      <c r="I3" s="347">
        <f>E5</f>
        <v>0</v>
      </c>
      <c r="J3" s="348" t="str">
        <f>IF(D5="○","×",IF(D5="×","○",IF(D5="△","△")))</f>
        <v>△</v>
      </c>
      <c r="K3" s="349">
        <f>C5</f>
        <v>0</v>
      </c>
      <c r="L3" s="347">
        <f>E6</f>
        <v>0</v>
      </c>
      <c r="M3" s="348" t="str">
        <f>IF(D6="○","×",IF(D6="×","○",IF(D6="△","△")))</f>
        <v>△</v>
      </c>
      <c r="N3" s="349">
        <f>C6</f>
        <v>0</v>
      </c>
      <c r="O3" s="310">
        <f>SUM(U3:X3)</f>
        <v>0</v>
      </c>
      <c r="P3" s="285">
        <f>SUM(Z3:AC3)</f>
        <v>0</v>
      </c>
      <c r="Q3" s="310">
        <f>F3+I3+L3</f>
        <v>0</v>
      </c>
      <c r="R3" s="311">
        <f>H3+K3+N3</f>
        <v>0</v>
      </c>
      <c r="S3" s="312">
        <f>Q3-R3</f>
        <v>0</v>
      </c>
      <c r="T3" s="312">
        <f>RANK(O3,$O$3:$O$6,0)</f>
        <v>1</v>
      </c>
      <c r="U3" s="11" t="str">
        <f>IF(D3="○",1,"")</f>
        <v/>
      </c>
      <c r="V3" s="11" t="str">
        <f>IF(G3="○",1,"")</f>
        <v/>
      </c>
      <c r="W3" s="11" t="str">
        <f>IF(J3="○",1,"")</f>
        <v/>
      </c>
      <c r="X3" s="11" t="str">
        <f>IF(M3="○",1,"")</f>
        <v/>
      </c>
      <c r="Z3" s="11" t="str">
        <f>IF(D3="×",1,"")</f>
        <v/>
      </c>
      <c r="AA3" s="11" t="str">
        <f>IF(G3="×",1,"")</f>
        <v/>
      </c>
      <c r="AB3" s="11" t="str">
        <f>IF(J3="×",1,"")</f>
        <v/>
      </c>
      <c r="AC3" s="11" t="str">
        <f>IF(M3="×",1,"")</f>
        <v/>
      </c>
      <c r="AE3" s="11" t="str">
        <f>IF(D3="△",1,"")</f>
        <v/>
      </c>
      <c r="AF3" s="11">
        <f>IF(G3="△",1,"")</f>
        <v>1</v>
      </c>
      <c r="AG3" s="11">
        <f>IF(J3="△",1,"")</f>
        <v>1</v>
      </c>
      <c r="AH3" s="11">
        <f>IF(M3="△",1,"")</f>
        <v>1</v>
      </c>
    </row>
    <row r="4" spans="2:34" ht="30" customHeight="1">
      <c r="B4" s="27" t="str">
        <f>予選記入用!H38</f>
        <v>Ｂ１位</v>
      </c>
      <c r="C4" s="350"/>
      <c r="D4" s="351" t="str">
        <f>IF(C4&gt;E4,"○",IF(C4&lt;E4,"×",IF(C4=E4,"△")))</f>
        <v>△</v>
      </c>
      <c r="E4" s="352"/>
      <c r="F4" s="617"/>
      <c r="G4" s="618"/>
      <c r="H4" s="619"/>
      <c r="I4" s="353">
        <f>H5</f>
        <v>0</v>
      </c>
      <c r="J4" s="351" t="str">
        <f>IF(G5="○","×",IF(G5="×","○",IF(G5="△","△")))</f>
        <v>△</v>
      </c>
      <c r="K4" s="352">
        <f>F5</f>
        <v>0</v>
      </c>
      <c r="L4" s="353">
        <f>H6</f>
        <v>0</v>
      </c>
      <c r="M4" s="351" t="str">
        <f>IF(G6="○","×",IF(G6="×","○",IF(G6="△","△")))</f>
        <v>△</v>
      </c>
      <c r="N4" s="352">
        <f>F6</f>
        <v>0</v>
      </c>
      <c r="O4" s="29">
        <f>SUM(U4:X4)</f>
        <v>0</v>
      </c>
      <c r="P4" s="18">
        <f>SUM(Z4:AC4)</f>
        <v>0</v>
      </c>
      <c r="Q4" s="29">
        <f>C4+I4+L4</f>
        <v>0</v>
      </c>
      <c r="R4" s="30">
        <f>E4+K4+N4</f>
        <v>0</v>
      </c>
      <c r="S4" s="31">
        <f>Q4-R4</f>
        <v>0</v>
      </c>
      <c r="T4" s="125">
        <f>RANK(O4,$O$3:$O$6,0)</f>
        <v>1</v>
      </c>
      <c r="U4" s="11" t="str">
        <f>IF(D4="○",1,"")</f>
        <v/>
      </c>
      <c r="V4" s="11" t="str">
        <f>IF(G4="○",1,"")</f>
        <v/>
      </c>
      <c r="W4" s="11" t="str">
        <f>IF(J4="○",1,"")</f>
        <v/>
      </c>
      <c r="X4" s="11" t="str">
        <f>IF(M4="○",1,"")</f>
        <v/>
      </c>
      <c r="Z4" s="11" t="str">
        <f>IF(D4="×",1,"")</f>
        <v/>
      </c>
      <c r="AA4" s="11" t="str">
        <f>IF(G4="×",1,"")</f>
        <v/>
      </c>
      <c r="AB4" s="11" t="str">
        <f>IF(J4="×",1,"")</f>
        <v/>
      </c>
      <c r="AC4" s="11" t="str">
        <f>IF(M4="×",1,"")</f>
        <v/>
      </c>
      <c r="AE4" s="11">
        <f>IF(D4="△",1,"")</f>
        <v>1</v>
      </c>
      <c r="AF4" s="11" t="str">
        <f>IF(G4="△",1,"")</f>
        <v/>
      </c>
      <c r="AG4" s="11">
        <f>IF(J4="△",1,"")</f>
        <v>1</v>
      </c>
      <c r="AH4" s="11">
        <f>IF(M4="△",1,"")</f>
        <v>1</v>
      </c>
    </row>
    <row r="5" spans="2:34" ht="30" customHeight="1">
      <c r="B5" s="27" t="str">
        <f>予選記入用!M38</f>
        <v>Ｃ１位</v>
      </c>
      <c r="C5" s="350"/>
      <c r="D5" s="351" t="str">
        <f>IF(C5&gt;E5,"○",IF(C5&lt;E5,"×",IF(C5=E5,"△")))</f>
        <v>△</v>
      </c>
      <c r="E5" s="352"/>
      <c r="F5" s="353"/>
      <c r="G5" s="351" t="str">
        <f>IF(F5&gt;H5,"○",IF(F5&lt;H5,"×",IF(F5=H5,"△")))</f>
        <v>△</v>
      </c>
      <c r="H5" s="352"/>
      <c r="I5" s="617"/>
      <c r="J5" s="618"/>
      <c r="K5" s="619"/>
      <c r="L5" s="18">
        <f>K6</f>
        <v>0</v>
      </c>
      <c r="M5" s="351" t="str">
        <f>IF(J6="○","×",IF(J6="×","○",IF(J6="△","△")))</f>
        <v>△</v>
      </c>
      <c r="N5" s="352">
        <f>I6</f>
        <v>0</v>
      </c>
      <c r="O5" s="29">
        <f>SUM(U5:X5)</f>
        <v>0</v>
      </c>
      <c r="P5" s="18">
        <f>SUM(Z5:AC5)</f>
        <v>0</v>
      </c>
      <c r="Q5" s="29">
        <f>F5+C5+L5</f>
        <v>0</v>
      </c>
      <c r="R5" s="30">
        <f>H5+E5+N5</f>
        <v>0</v>
      </c>
      <c r="S5" s="31">
        <f>Q5-R5</f>
        <v>0</v>
      </c>
      <c r="T5" s="125">
        <f>RANK(O5,$O$3:$O$6,0)</f>
        <v>1</v>
      </c>
      <c r="U5" s="11" t="str">
        <f>IF(D5="○",1,"")</f>
        <v/>
      </c>
      <c r="V5" s="11" t="str">
        <f>IF(G5="○",1,"")</f>
        <v/>
      </c>
      <c r="W5" s="11" t="str">
        <f>IF(J5="○",1,"")</f>
        <v/>
      </c>
      <c r="X5" s="11" t="str">
        <f>IF(M5="○",1,"")</f>
        <v/>
      </c>
      <c r="Z5" s="11" t="str">
        <f>IF(D5="×",1,"")</f>
        <v/>
      </c>
      <c r="AA5" s="11" t="str">
        <f>IF(G5="×",1,"")</f>
        <v/>
      </c>
      <c r="AB5" s="11" t="str">
        <f>IF(J5="×",1,"")</f>
        <v/>
      </c>
      <c r="AC5" s="11" t="str">
        <f>IF(M5="×",1,"")</f>
        <v/>
      </c>
      <c r="AE5" s="11">
        <f>IF(D5="△",1,"")</f>
        <v>1</v>
      </c>
      <c r="AF5" s="11">
        <f>IF(G5="△",1,"")</f>
        <v>1</v>
      </c>
      <c r="AG5" s="11" t="str">
        <f>IF(J5="△",1,"")</f>
        <v/>
      </c>
      <c r="AH5" s="11">
        <f>IF(M5="△",1,"")</f>
        <v>1</v>
      </c>
    </row>
    <row r="6" spans="2:34" ht="30" customHeight="1" thickBot="1">
      <c r="B6" s="28" t="str">
        <f>予選記入用!R38</f>
        <v>Ｄ１位</v>
      </c>
      <c r="C6" s="354"/>
      <c r="D6" s="355" t="str">
        <f>IF(C6&gt;E6,"○",IF(C6&lt;E6,"×",IF(C6=E6,"△")))</f>
        <v>△</v>
      </c>
      <c r="E6" s="356"/>
      <c r="F6" s="357"/>
      <c r="G6" s="355" t="str">
        <f>IF(F6&gt;H6,"○",IF(F6&lt;H6,"×",IF(F6=H6,"△")))</f>
        <v>△</v>
      </c>
      <c r="H6" s="356"/>
      <c r="I6" s="357"/>
      <c r="J6" s="355" t="str">
        <f>IF(I6&gt;K6,"○",IF(I6&lt;K6,"×",IF(I6=K6,"△")))</f>
        <v>△</v>
      </c>
      <c r="K6" s="356"/>
      <c r="L6" s="609"/>
      <c r="M6" s="610"/>
      <c r="N6" s="611"/>
      <c r="O6" s="32">
        <f>SUM(U6:X6)</f>
        <v>0</v>
      </c>
      <c r="P6" s="20">
        <f>SUM(Z6:AC6)</f>
        <v>0</v>
      </c>
      <c r="Q6" s="32">
        <f>F6+I6+C6</f>
        <v>0</v>
      </c>
      <c r="R6" s="33">
        <f>H6+K6+E6</f>
        <v>0</v>
      </c>
      <c r="S6" s="34">
        <f>Q6-R6</f>
        <v>0</v>
      </c>
      <c r="T6" s="222">
        <f>RANK(O6,$O$3:$O$6,0)</f>
        <v>1</v>
      </c>
      <c r="U6" s="11" t="str">
        <f>IF(D6="○",1,"")</f>
        <v/>
      </c>
      <c r="V6" s="11" t="str">
        <f>IF(G6="○",1,"")</f>
        <v/>
      </c>
      <c r="W6" s="11" t="str">
        <f>IF(J6="○",1,"")</f>
        <v/>
      </c>
      <c r="X6" s="11" t="str">
        <f>IF(M6="○",1,"")</f>
        <v/>
      </c>
      <c r="Z6" s="11" t="str">
        <f>IF(D6="×",1,"")</f>
        <v/>
      </c>
      <c r="AA6" s="11" t="str">
        <f>IF(G6="×",1,"")</f>
        <v/>
      </c>
      <c r="AB6" s="11" t="str">
        <f>IF(J6="×",1,"")</f>
        <v/>
      </c>
      <c r="AC6" s="11" t="str">
        <f>IF(M6="×",1,"")</f>
        <v/>
      </c>
      <c r="AE6" s="11">
        <f>IF(D6="△",1,"")</f>
        <v>1</v>
      </c>
      <c r="AF6" s="11">
        <f>IF(G6="△",1,"")</f>
        <v>1</v>
      </c>
      <c r="AG6" s="11">
        <f>IF(J6="△",1,"")</f>
        <v>1</v>
      </c>
      <c r="AH6" s="11" t="str">
        <f>IF(M6="△",1,"")</f>
        <v/>
      </c>
    </row>
    <row r="7" spans="2:34" ht="7.5" customHeight="1">
      <c r="T7" s="11"/>
    </row>
    <row r="8" spans="2:34" ht="7.5" customHeight="1" thickBot="1">
      <c r="T8" s="11"/>
    </row>
    <row r="9" spans="2:34" ht="30" customHeight="1" thickBot="1">
      <c r="B9" s="327" t="s">
        <v>446</v>
      </c>
      <c r="C9" s="584" t="str">
        <f>B10</f>
        <v>Ａ２位</v>
      </c>
      <c r="D9" s="584"/>
      <c r="E9" s="584"/>
      <c r="F9" s="583" t="str">
        <f>B11</f>
        <v>Ｂ２位</v>
      </c>
      <c r="G9" s="584"/>
      <c r="H9" s="585"/>
      <c r="I9" s="606" t="str">
        <f>B12</f>
        <v>Ｃ２位</v>
      </c>
      <c r="J9" s="607"/>
      <c r="K9" s="607"/>
      <c r="L9" s="606" t="str">
        <f>B13</f>
        <v>Ｄ２位</v>
      </c>
      <c r="M9" s="607"/>
      <c r="N9" s="608"/>
      <c r="O9" s="313" t="s">
        <v>28</v>
      </c>
      <c r="P9" s="309" t="s">
        <v>29</v>
      </c>
      <c r="Q9" s="324" t="s">
        <v>433</v>
      </c>
      <c r="R9" s="316" t="s">
        <v>434</v>
      </c>
      <c r="S9" s="319" t="s">
        <v>432</v>
      </c>
      <c r="T9" s="328" t="s">
        <v>445</v>
      </c>
      <c r="U9" s="11">
        <v>1</v>
      </c>
      <c r="V9" s="11">
        <v>2</v>
      </c>
      <c r="W9" s="11">
        <v>3</v>
      </c>
      <c r="X9" s="11">
        <v>4</v>
      </c>
      <c r="Z9" s="11">
        <v>1</v>
      </c>
      <c r="AA9" s="11">
        <v>2</v>
      </c>
      <c r="AB9" s="11">
        <v>3</v>
      </c>
      <c r="AC9" s="11">
        <v>4</v>
      </c>
      <c r="AE9" s="11">
        <v>1</v>
      </c>
      <c r="AF9" s="11">
        <v>2</v>
      </c>
      <c r="AG9" s="11">
        <v>3</v>
      </c>
      <c r="AH9" s="11">
        <v>4</v>
      </c>
    </row>
    <row r="10" spans="2:34" ht="30" customHeight="1" thickTop="1">
      <c r="B10" s="286" t="str">
        <f>予選記入用!C39</f>
        <v>Ａ２位</v>
      </c>
      <c r="C10" s="614"/>
      <c r="D10" s="615"/>
      <c r="E10" s="616"/>
      <c r="F10" s="344">
        <f>E11</f>
        <v>0</v>
      </c>
      <c r="G10" s="345" t="str">
        <f>IF(D11="○","×",IF(D11="×","○",IF(D11="△","△")))</f>
        <v>△</v>
      </c>
      <c r="H10" s="346">
        <f>C11</f>
        <v>0</v>
      </c>
      <c r="I10" s="347">
        <f>E12</f>
        <v>0</v>
      </c>
      <c r="J10" s="348" t="str">
        <f>IF(D12="○","×",IF(D12="×","○",IF(D12="△","△")))</f>
        <v>△</v>
      </c>
      <c r="K10" s="349">
        <f>C12</f>
        <v>0</v>
      </c>
      <c r="L10" s="347">
        <f>E13</f>
        <v>0</v>
      </c>
      <c r="M10" s="348" t="str">
        <f>IF(D13="○","×",IF(D13="×","○",IF(D13="△","△")))</f>
        <v>△</v>
      </c>
      <c r="N10" s="349">
        <f>C13</f>
        <v>0</v>
      </c>
      <c r="O10" s="310">
        <f>SUM(U10:X10)</f>
        <v>0</v>
      </c>
      <c r="P10" s="285">
        <f>SUM(Z10:AC10)</f>
        <v>0</v>
      </c>
      <c r="Q10" s="310">
        <f>F10+I10+L10</f>
        <v>0</v>
      </c>
      <c r="R10" s="311">
        <f>H10+K10+N10</f>
        <v>0</v>
      </c>
      <c r="S10" s="312">
        <f>Q10-R10</f>
        <v>0</v>
      </c>
      <c r="T10" s="312">
        <f>RANK(O10,$O$10:$O$13,0)</f>
        <v>1</v>
      </c>
      <c r="U10" s="11" t="str">
        <f>IF(D10="○",1,"")</f>
        <v/>
      </c>
      <c r="V10" s="11" t="str">
        <f>IF(G10="○",1,"")</f>
        <v/>
      </c>
      <c r="W10" s="11" t="str">
        <f>IF(J10="○",1,"")</f>
        <v/>
      </c>
      <c r="X10" s="11" t="str">
        <f>IF(M10="○",1,"")</f>
        <v/>
      </c>
      <c r="Z10" s="11" t="str">
        <f>IF(D10="×",1,"")</f>
        <v/>
      </c>
      <c r="AA10" s="11" t="str">
        <f>IF(G10="×",1,"")</f>
        <v/>
      </c>
      <c r="AB10" s="11" t="str">
        <f>IF(J10="×",1,"")</f>
        <v/>
      </c>
      <c r="AC10" s="11" t="str">
        <f>IF(M10="×",1,"")</f>
        <v/>
      </c>
      <c r="AE10" s="11" t="str">
        <f>IF(D10="△",1,"")</f>
        <v/>
      </c>
      <c r="AF10" s="11">
        <f>IF(G10="△",1,"")</f>
        <v>1</v>
      </c>
      <c r="AG10" s="11">
        <f>IF(J10="△",1,"")</f>
        <v>1</v>
      </c>
      <c r="AH10" s="11">
        <f>IF(M10="△",1,"")</f>
        <v>1</v>
      </c>
    </row>
    <row r="11" spans="2:34" ht="30" customHeight="1">
      <c r="B11" s="27" t="str">
        <f>予選記入用!H39</f>
        <v>Ｂ２位</v>
      </c>
      <c r="C11" s="350"/>
      <c r="D11" s="351" t="str">
        <f>IF(C11&gt;E11,"○",IF(C11&lt;E11,"×",IF(C11=E11,"△")))</f>
        <v>△</v>
      </c>
      <c r="E11" s="352"/>
      <c r="F11" s="617"/>
      <c r="G11" s="618"/>
      <c r="H11" s="619"/>
      <c r="I11" s="353">
        <f>H12</f>
        <v>0</v>
      </c>
      <c r="J11" s="351" t="str">
        <f>IF(G12="○","×",IF(G12="×","○",IF(G12="△","△")))</f>
        <v>△</v>
      </c>
      <c r="K11" s="352">
        <f>F12</f>
        <v>0</v>
      </c>
      <c r="L11" s="353">
        <f>H13</f>
        <v>0</v>
      </c>
      <c r="M11" s="351" t="str">
        <f>IF(G13="○","×",IF(G13="×","○",IF(G13="△","△")))</f>
        <v>△</v>
      </c>
      <c r="N11" s="352">
        <f>F13</f>
        <v>0</v>
      </c>
      <c r="O11" s="29">
        <f>SUM(U11:X11)</f>
        <v>0</v>
      </c>
      <c r="P11" s="18">
        <f>SUM(Z11:AC11)</f>
        <v>0</v>
      </c>
      <c r="Q11" s="29">
        <f>C11+I11+L11</f>
        <v>0</v>
      </c>
      <c r="R11" s="30">
        <f>E11+K11+N11</f>
        <v>0</v>
      </c>
      <c r="S11" s="31">
        <f>Q11-R11</f>
        <v>0</v>
      </c>
      <c r="T11" s="125">
        <f>RANK(O11,$O$10:$O$13,0)</f>
        <v>1</v>
      </c>
      <c r="U11" s="11" t="str">
        <f>IF(D11="○",1,"")</f>
        <v/>
      </c>
      <c r="V11" s="11" t="str">
        <f>IF(G11="○",1,"")</f>
        <v/>
      </c>
      <c r="W11" s="11" t="str">
        <f>IF(J11="○",1,"")</f>
        <v/>
      </c>
      <c r="X11" s="11" t="str">
        <f>IF(M11="○",1,"")</f>
        <v/>
      </c>
      <c r="Z11" s="11" t="str">
        <f>IF(D11="×",1,"")</f>
        <v/>
      </c>
      <c r="AA11" s="11" t="str">
        <f>IF(G11="×",1,"")</f>
        <v/>
      </c>
      <c r="AB11" s="11" t="str">
        <f>IF(J11="×",1,"")</f>
        <v/>
      </c>
      <c r="AC11" s="11" t="str">
        <f>IF(M11="×",1,"")</f>
        <v/>
      </c>
      <c r="AE11" s="11">
        <f>IF(D11="△",1,"")</f>
        <v>1</v>
      </c>
      <c r="AF11" s="11" t="str">
        <f>IF(G11="△",1,"")</f>
        <v/>
      </c>
      <c r="AG11" s="11">
        <f>IF(J11="△",1,"")</f>
        <v>1</v>
      </c>
      <c r="AH11" s="11">
        <f>IF(M11="△",1,"")</f>
        <v>1</v>
      </c>
    </row>
    <row r="12" spans="2:34" ht="30" customHeight="1">
      <c r="B12" s="27" t="str">
        <f>予選記入用!M39</f>
        <v>Ｃ２位</v>
      </c>
      <c r="C12" s="350"/>
      <c r="D12" s="351" t="str">
        <f>IF(C12&gt;E12,"○",IF(C12&lt;E12,"×",IF(C12=E12,"△")))</f>
        <v>△</v>
      </c>
      <c r="E12" s="352"/>
      <c r="F12" s="353"/>
      <c r="G12" s="351" t="str">
        <f>IF(F12&gt;H12,"○",IF(F12&lt;H12,"×",IF(F12=H12,"△")))</f>
        <v>△</v>
      </c>
      <c r="H12" s="352"/>
      <c r="I12" s="617"/>
      <c r="J12" s="618"/>
      <c r="K12" s="619"/>
      <c r="L12" s="18">
        <f>K13</f>
        <v>0</v>
      </c>
      <c r="M12" s="351" t="str">
        <f>IF(J13="○","×",IF(J13="×","○",IF(J13="△","△")))</f>
        <v>△</v>
      </c>
      <c r="N12" s="352">
        <f>I13</f>
        <v>0</v>
      </c>
      <c r="O12" s="29">
        <f>SUM(U12:X12)</f>
        <v>0</v>
      </c>
      <c r="P12" s="18">
        <f>SUM(Z12:AC12)</f>
        <v>0</v>
      </c>
      <c r="Q12" s="29">
        <f>F12+C12+L12</f>
        <v>0</v>
      </c>
      <c r="R12" s="30">
        <f>H12+E12+N12</f>
        <v>0</v>
      </c>
      <c r="S12" s="31">
        <f>Q12-R12</f>
        <v>0</v>
      </c>
      <c r="T12" s="125">
        <f>RANK(O12,$O$10:$O$13,0)</f>
        <v>1</v>
      </c>
      <c r="U12" s="11" t="str">
        <f>IF(D12="○",1,"")</f>
        <v/>
      </c>
      <c r="V12" s="11" t="str">
        <f>IF(G12="○",1,"")</f>
        <v/>
      </c>
      <c r="W12" s="11" t="str">
        <f>IF(J12="○",1,"")</f>
        <v/>
      </c>
      <c r="X12" s="11" t="str">
        <f>IF(M12="○",1,"")</f>
        <v/>
      </c>
      <c r="Z12" s="11" t="str">
        <f>IF(D12="×",1,"")</f>
        <v/>
      </c>
      <c r="AA12" s="11" t="str">
        <f>IF(G12="×",1,"")</f>
        <v/>
      </c>
      <c r="AB12" s="11" t="str">
        <f>IF(J12="×",1,"")</f>
        <v/>
      </c>
      <c r="AC12" s="11" t="str">
        <f>IF(M12="×",1,"")</f>
        <v/>
      </c>
      <c r="AE12" s="11">
        <f>IF(D12="△",1,"")</f>
        <v>1</v>
      </c>
      <c r="AF12" s="11">
        <f>IF(G12="△",1,"")</f>
        <v>1</v>
      </c>
      <c r="AG12" s="11" t="str">
        <f>IF(J12="△",1,"")</f>
        <v/>
      </c>
      <c r="AH12" s="11">
        <f>IF(M12="△",1,"")</f>
        <v>1</v>
      </c>
    </row>
    <row r="13" spans="2:34" ht="30" customHeight="1" thickBot="1">
      <c r="B13" s="28" t="str">
        <f>予選記入用!R39</f>
        <v>Ｄ２位</v>
      </c>
      <c r="C13" s="354"/>
      <c r="D13" s="355" t="str">
        <f>IF(C13&gt;E13,"○",IF(C13&lt;E13,"×",IF(C13=E13,"△")))</f>
        <v>△</v>
      </c>
      <c r="E13" s="356"/>
      <c r="F13" s="357"/>
      <c r="G13" s="355" t="str">
        <f>IF(F13&gt;H13,"○",IF(F13&lt;H13,"×",IF(F13=H13,"△")))</f>
        <v>△</v>
      </c>
      <c r="H13" s="356"/>
      <c r="I13" s="357"/>
      <c r="J13" s="355" t="str">
        <f>IF(I13&gt;K13,"○",IF(I13&lt;K13,"×",IF(I13=K13,"△")))</f>
        <v>△</v>
      </c>
      <c r="K13" s="356"/>
      <c r="L13" s="609"/>
      <c r="M13" s="610"/>
      <c r="N13" s="611"/>
      <c r="O13" s="32">
        <f>SUM(U13:X13)</f>
        <v>0</v>
      </c>
      <c r="P13" s="20">
        <f>SUM(Z13:AC13)</f>
        <v>0</v>
      </c>
      <c r="Q13" s="32">
        <f>F13+I13+C13</f>
        <v>0</v>
      </c>
      <c r="R13" s="33">
        <f>H13+K13+E13</f>
        <v>0</v>
      </c>
      <c r="S13" s="34">
        <f>Q13-R13</f>
        <v>0</v>
      </c>
      <c r="T13" s="222">
        <f>RANK(O13,$O$10:$O$13,0)</f>
        <v>1</v>
      </c>
      <c r="U13" s="11" t="str">
        <f>IF(D13="○",1,"")</f>
        <v/>
      </c>
      <c r="V13" s="11" t="str">
        <f>IF(G13="○",1,"")</f>
        <v/>
      </c>
      <c r="W13" s="11" t="str">
        <f>IF(J13="○",1,"")</f>
        <v/>
      </c>
      <c r="X13" s="11" t="str">
        <f>IF(M13="○",1,"")</f>
        <v/>
      </c>
      <c r="Z13" s="11" t="str">
        <f>IF(D13="×",1,"")</f>
        <v/>
      </c>
      <c r="AA13" s="11" t="str">
        <f>IF(G13="×",1,"")</f>
        <v/>
      </c>
      <c r="AB13" s="11" t="str">
        <f>IF(J13="×",1,"")</f>
        <v/>
      </c>
      <c r="AC13" s="11" t="str">
        <f>IF(M13="×",1,"")</f>
        <v/>
      </c>
      <c r="AE13" s="11">
        <f>IF(D13="△",1,"")</f>
        <v>1</v>
      </c>
      <c r="AF13" s="11">
        <f>IF(G13="△",1,"")</f>
        <v>1</v>
      </c>
      <c r="AG13" s="11">
        <f>IF(J13="△",1,"")</f>
        <v>1</v>
      </c>
      <c r="AH13" s="11" t="str">
        <f>IF(M13="△",1,"")</f>
        <v/>
      </c>
    </row>
    <row r="14" spans="2:34" ht="7.5" customHeight="1">
      <c r="T14" s="11"/>
    </row>
    <row r="15" spans="2:34" ht="7.5" customHeight="1" thickBot="1">
      <c r="T15" s="11"/>
    </row>
    <row r="16" spans="2:34" ht="27.75" customHeight="1" thickBot="1">
      <c r="B16" s="327" t="s">
        <v>447</v>
      </c>
      <c r="C16" s="584" t="str">
        <f>B17</f>
        <v>Ａ３位</v>
      </c>
      <c r="D16" s="584"/>
      <c r="E16" s="584"/>
      <c r="F16" s="583" t="str">
        <f>B18</f>
        <v>Ｂ３位</v>
      </c>
      <c r="G16" s="584"/>
      <c r="H16" s="585"/>
      <c r="I16" s="606" t="str">
        <f>B19</f>
        <v>Ｃ３位</v>
      </c>
      <c r="J16" s="607"/>
      <c r="K16" s="607"/>
      <c r="L16" s="606" t="str">
        <f>B20</f>
        <v>Ｄ３位</v>
      </c>
      <c r="M16" s="607"/>
      <c r="N16" s="608"/>
      <c r="O16" s="313" t="s">
        <v>28</v>
      </c>
      <c r="P16" s="309" t="s">
        <v>29</v>
      </c>
      <c r="Q16" s="324" t="s">
        <v>433</v>
      </c>
      <c r="R16" s="316" t="s">
        <v>434</v>
      </c>
      <c r="S16" s="319" t="s">
        <v>432</v>
      </c>
      <c r="T16" s="328" t="s">
        <v>445</v>
      </c>
      <c r="U16" s="11">
        <v>1</v>
      </c>
      <c r="V16" s="11">
        <v>2</v>
      </c>
      <c r="W16" s="11">
        <v>3</v>
      </c>
      <c r="X16" s="11">
        <v>4</v>
      </c>
      <c r="Z16" s="11">
        <v>1</v>
      </c>
      <c r="AA16" s="11">
        <v>2</v>
      </c>
      <c r="AB16" s="11">
        <v>3</v>
      </c>
      <c r="AC16" s="11">
        <v>4</v>
      </c>
      <c r="AE16" s="11">
        <v>1</v>
      </c>
      <c r="AF16" s="11">
        <v>2</v>
      </c>
      <c r="AG16" s="11">
        <v>3</v>
      </c>
      <c r="AH16" s="11">
        <v>4</v>
      </c>
    </row>
    <row r="17" spans="1:34" ht="30" customHeight="1" thickTop="1">
      <c r="B17" s="286" t="str">
        <f>予選記入用!C40</f>
        <v>Ａ３位</v>
      </c>
      <c r="C17" s="614"/>
      <c r="D17" s="615"/>
      <c r="E17" s="616"/>
      <c r="F17" s="344">
        <f>E18</f>
        <v>0</v>
      </c>
      <c r="G17" s="345" t="str">
        <f>IF(D18="○","×",IF(D18="×","○",IF(D18="△","△")))</f>
        <v>△</v>
      </c>
      <c r="H17" s="346">
        <f>C18</f>
        <v>0</v>
      </c>
      <c r="I17" s="347">
        <f>E19</f>
        <v>0</v>
      </c>
      <c r="J17" s="348" t="str">
        <f>IF(D19="○","×",IF(D19="×","○",IF(D19="△","△")))</f>
        <v>△</v>
      </c>
      <c r="K17" s="349">
        <f>C19</f>
        <v>0</v>
      </c>
      <c r="L17" s="347">
        <f>E20</f>
        <v>0</v>
      </c>
      <c r="M17" s="348" t="str">
        <f>IF(D20="○","×",IF(D20="×","○",IF(D20="△","△")))</f>
        <v>△</v>
      </c>
      <c r="N17" s="349">
        <f>C20</f>
        <v>0</v>
      </c>
      <c r="O17" s="310">
        <f>SUM(U17:X17)</f>
        <v>0</v>
      </c>
      <c r="P17" s="285">
        <f>SUM(Z17:AC17)</f>
        <v>0</v>
      </c>
      <c r="Q17" s="310">
        <f>F17+I17+L17</f>
        <v>0</v>
      </c>
      <c r="R17" s="311">
        <f>H17+K17+N17</f>
        <v>0</v>
      </c>
      <c r="S17" s="312">
        <f>Q17-R17</f>
        <v>0</v>
      </c>
      <c r="T17" s="312">
        <f>RANK(O17,$O$17:$O$20,0)</f>
        <v>1</v>
      </c>
      <c r="U17" s="11" t="str">
        <f>IF(D17="○",1,"")</f>
        <v/>
      </c>
      <c r="V17" s="11" t="str">
        <f>IF(G17="○",1,"")</f>
        <v/>
      </c>
      <c r="W17" s="11" t="str">
        <f>IF(J17="○",1,"")</f>
        <v/>
      </c>
      <c r="X17" s="11" t="str">
        <f>IF(M17="○",1,"")</f>
        <v/>
      </c>
      <c r="Z17" s="11" t="str">
        <f>IF(D17="×",1,"")</f>
        <v/>
      </c>
      <c r="AA17" s="11" t="str">
        <f>IF(G17="×",1,"")</f>
        <v/>
      </c>
      <c r="AB17" s="11" t="str">
        <f>IF(J17="×",1,"")</f>
        <v/>
      </c>
      <c r="AC17" s="11" t="str">
        <f>IF(M17="×",1,"")</f>
        <v/>
      </c>
      <c r="AE17" s="11" t="str">
        <f>IF(D17="△",1,"")</f>
        <v/>
      </c>
      <c r="AF17" s="11">
        <f>IF(G17="△",1,"")</f>
        <v>1</v>
      </c>
      <c r="AG17" s="11">
        <f>IF(J17="△",1,"")</f>
        <v>1</v>
      </c>
      <c r="AH17" s="11">
        <f>IF(M17="△",1,"")</f>
        <v>1</v>
      </c>
    </row>
    <row r="18" spans="1:34" ht="30" customHeight="1">
      <c r="B18" s="27" t="str">
        <f>予選記入用!H40</f>
        <v>Ｂ３位</v>
      </c>
      <c r="C18" s="350"/>
      <c r="D18" s="351" t="str">
        <f>IF(C18&gt;E18,"○",IF(C18&lt;E18,"×",IF(C18=E18,"△")))</f>
        <v>△</v>
      </c>
      <c r="E18" s="352"/>
      <c r="F18" s="617"/>
      <c r="G18" s="618"/>
      <c r="H18" s="619"/>
      <c r="I18" s="353">
        <f>H19</f>
        <v>0</v>
      </c>
      <c r="J18" s="351" t="str">
        <f>IF(G19="○","×",IF(G19="×","○",IF(G19="△","△")))</f>
        <v>△</v>
      </c>
      <c r="K18" s="352">
        <f>F19</f>
        <v>0</v>
      </c>
      <c r="L18" s="353">
        <f>H20</f>
        <v>0</v>
      </c>
      <c r="M18" s="351" t="str">
        <f>IF(G20="○","×",IF(G20="×","○",IF(G20="△","△")))</f>
        <v>△</v>
      </c>
      <c r="N18" s="352">
        <f>F20</f>
        <v>0</v>
      </c>
      <c r="O18" s="29">
        <f>SUM(U18:X18)</f>
        <v>0</v>
      </c>
      <c r="P18" s="18">
        <f>SUM(Z18:AC18)</f>
        <v>0</v>
      </c>
      <c r="Q18" s="29">
        <f>C18+I18+L18</f>
        <v>0</v>
      </c>
      <c r="R18" s="30">
        <f>C18+K18+N18</f>
        <v>0</v>
      </c>
      <c r="S18" s="31">
        <f>Q18-R18</f>
        <v>0</v>
      </c>
      <c r="T18" s="125">
        <f>RANK(O18,$O$17:$O$20,0)</f>
        <v>1</v>
      </c>
      <c r="U18" s="11" t="str">
        <f>IF(D18="○",1,"")</f>
        <v/>
      </c>
      <c r="V18" s="11" t="str">
        <f>IF(G18="○",1,"")</f>
        <v/>
      </c>
      <c r="W18" s="11" t="str">
        <f>IF(J18="○",1,"")</f>
        <v/>
      </c>
      <c r="X18" s="11" t="str">
        <f>IF(M18="○",1,"")</f>
        <v/>
      </c>
      <c r="Z18" s="11" t="str">
        <f>IF(D18="×",1,"")</f>
        <v/>
      </c>
      <c r="AA18" s="11" t="str">
        <f>IF(G18="×",1,"")</f>
        <v/>
      </c>
      <c r="AB18" s="11" t="str">
        <f>IF(J18="×",1,"")</f>
        <v/>
      </c>
      <c r="AC18" s="11" t="str">
        <f>IF(M18="×",1,"")</f>
        <v/>
      </c>
      <c r="AE18" s="11">
        <f>IF(D18="△",1,"")</f>
        <v>1</v>
      </c>
      <c r="AF18" s="11" t="str">
        <f>IF(G18="△",1,"")</f>
        <v/>
      </c>
      <c r="AG18" s="11">
        <f>IF(J18="△",1,"")</f>
        <v>1</v>
      </c>
      <c r="AH18" s="11">
        <f>IF(M18="△",1,"")</f>
        <v>1</v>
      </c>
    </row>
    <row r="19" spans="1:34" ht="30" customHeight="1">
      <c r="B19" s="27" t="str">
        <f>予選記入用!M40</f>
        <v>Ｃ３位</v>
      </c>
      <c r="C19" s="350"/>
      <c r="D19" s="351" t="str">
        <f>IF(C19&gt;E19,"○",IF(C19&lt;E19,"×",IF(C19=E19,"△")))</f>
        <v>△</v>
      </c>
      <c r="E19" s="352"/>
      <c r="F19" s="353"/>
      <c r="G19" s="351" t="str">
        <f>IF(F19&gt;H19,"○",IF(F19&lt;H19,"×",IF(F19=H19,"△")))</f>
        <v>△</v>
      </c>
      <c r="H19" s="352"/>
      <c r="I19" s="617"/>
      <c r="J19" s="618"/>
      <c r="K19" s="619"/>
      <c r="L19" s="18">
        <f>K20</f>
        <v>0</v>
      </c>
      <c r="M19" s="351" t="str">
        <f>IF(J20="○","×",IF(J20="×","○",IF(J20="△","△")))</f>
        <v>△</v>
      </c>
      <c r="N19" s="352">
        <f>I20</f>
        <v>0</v>
      </c>
      <c r="O19" s="29">
        <f>SUM(U19:X19)</f>
        <v>0</v>
      </c>
      <c r="P19" s="18">
        <f>SUM(Z19:AC19)</f>
        <v>0</v>
      </c>
      <c r="Q19" s="29">
        <f>F19+I19+L19</f>
        <v>0</v>
      </c>
      <c r="R19" s="30">
        <f>H19+K19+N19</f>
        <v>0</v>
      </c>
      <c r="S19" s="31">
        <f>Q19-R19</f>
        <v>0</v>
      </c>
      <c r="T19" s="125">
        <f>RANK(O19,$O$17:$O$20,0)</f>
        <v>1</v>
      </c>
      <c r="U19" s="11" t="str">
        <f>IF(D19="○",1,"")</f>
        <v/>
      </c>
      <c r="V19" s="11" t="str">
        <f>IF(G19="○",1,"")</f>
        <v/>
      </c>
      <c r="W19" s="11" t="str">
        <f>IF(J19="○",1,"")</f>
        <v/>
      </c>
      <c r="X19" s="11" t="str">
        <f>IF(M19="○",1,"")</f>
        <v/>
      </c>
      <c r="Z19" s="11" t="str">
        <f>IF(D19="×",1,"")</f>
        <v/>
      </c>
      <c r="AA19" s="11" t="str">
        <f>IF(G19="×",1,"")</f>
        <v/>
      </c>
      <c r="AB19" s="11" t="str">
        <f>IF(J19="×",1,"")</f>
        <v/>
      </c>
      <c r="AC19" s="11" t="str">
        <f>IF(M19="×",1,"")</f>
        <v/>
      </c>
      <c r="AE19" s="11">
        <f>IF(D19="△",1,"")</f>
        <v>1</v>
      </c>
      <c r="AF19" s="11">
        <f>IF(G19="△",1,"")</f>
        <v>1</v>
      </c>
      <c r="AG19" s="11" t="str">
        <f>IF(J19="△",1,"")</f>
        <v/>
      </c>
      <c r="AH19" s="11">
        <f>IF(M19="△",1,"")</f>
        <v>1</v>
      </c>
    </row>
    <row r="20" spans="1:34" ht="30" customHeight="1" thickBot="1">
      <c r="B20" s="28" t="str">
        <f>予選記入用!R40</f>
        <v>Ｄ３位</v>
      </c>
      <c r="C20" s="354"/>
      <c r="D20" s="355" t="str">
        <f>IF(C20&gt;E20,"○",IF(C20&lt;E20,"×",IF(C20=E20,"△")))</f>
        <v>△</v>
      </c>
      <c r="E20" s="356"/>
      <c r="F20" s="357"/>
      <c r="G20" s="355" t="str">
        <f>IF(F20&gt;H20,"○",IF(F20&lt;H20,"×",IF(F20=H20,"△")))</f>
        <v>△</v>
      </c>
      <c r="H20" s="356"/>
      <c r="I20" s="357"/>
      <c r="J20" s="355" t="str">
        <f>IF(I20&gt;K20,"○",IF(I20&lt;K20,"×",IF(I20=K20,"△")))</f>
        <v>△</v>
      </c>
      <c r="K20" s="356"/>
      <c r="L20" s="609"/>
      <c r="M20" s="610"/>
      <c r="N20" s="611"/>
      <c r="O20" s="32">
        <f>SUM(U20:X20)</f>
        <v>0</v>
      </c>
      <c r="P20" s="20">
        <f>SUM(Z20:AC20)</f>
        <v>0</v>
      </c>
      <c r="Q20" s="32">
        <f>F20+I20+L20</f>
        <v>0</v>
      </c>
      <c r="R20" s="33">
        <f>H20+K20+N20</f>
        <v>0</v>
      </c>
      <c r="S20" s="34">
        <f>Q20-R20</f>
        <v>0</v>
      </c>
      <c r="T20" s="222">
        <f>RANK(O20,$O$17:$O$20,0)</f>
        <v>1</v>
      </c>
      <c r="U20" s="11" t="str">
        <f>IF(D20="○",1,"")</f>
        <v/>
      </c>
      <c r="V20" s="11" t="str">
        <f>IF(G20="○",1,"")</f>
        <v/>
      </c>
      <c r="W20" s="11" t="str">
        <f>IF(J20="○",1,"")</f>
        <v/>
      </c>
      <c r="X20" s="11" t="str">
        <f>IF(M20="○",1,"")</f>
        <v/>
      </c>
      <c r="Z20" s="11" t="str">
        <f>IF(D20="×",1,"")</f>
        <v/>
      </c>
      <c r="AA20" s="11" t="str">
        <f>IF(G20="×",1,"")</f>
        <v/>
      </c>
      <c r="AB20" s="11" t="str">
        <f>IF(J20="×",1,"")</f>
        <v/>
      </c>
      <c r="AC20" s="11" t="str">
        <f>IF(M20="×",1,"")</f>
        <v/>
      </c>
      <c r="AE20" s="11">
        <f>IF(D20="△",1,"")</f>
        <v>1</v>
      </c>
      <c r="AF20" s="11">
        <f>IF(G20="△",1,"")</f>
        <v>1</v>
      </c>
      <c r="AG20" s="11">
        <f>IF(J20="△",1,"")</f>
        <v>1</v>
      </c>
      <c r="AH20" s="11" t="str">
        <f>IF(M20="△",1,"")</f>
        <v/>
      </c>
    </row>
    <row r="21" spans="1:34" ht="6" customHeight="1">
      <c r="A21" s="21"/>
      <c r="B21" s="21"/>
      <c r="C21" s="621"/>
      <c r="D21" s="621"/>
      <c r="E21" s="621"/>
      <c r="F21" s="621"/>
      <c r="G21" s="621"/>
      <c r="H21" s="621"/>
      <c r="I21" s="621"/>
      <c r="J21" s="621"/>
      <c r="K21" s="621"/>
      <c r="L21" s="621"/>
      <c r="M21" s="621"/>
      <c r="N21" s="621"/>
      <c r="O21" s="621"/>
      <c r="P21" s="621"/>
      <c r="Q21" s="621"/>
      <c r="R21" s="621"/>
      <c r="S21" s="621"/>
      <c r="U21" s="10"/>
    </row>
    <row r="22" spans="1:34" ht="6" customHeight="1" thickBot="1">
      <c r="A22" s="10"/>
      <c r="C22" s="621"/>
      <c r="D22" s="621"/>
      <c r="E22" s="621"/>
      <c r="F22" s="621"/>
      <c r="G22" s="621"/>
      <c r="H22" s="621"/>
      <c r="I22" s="621"/>
      <c r="J22" s="621"/>
      <c r="K22" s="621"/>
      <c r="L22" s="621"/>
      <c r="M22" s="621"/>
      <c r="N22" s="621"/>
      <c r="O22" s="621"/>
      <c r="P22" s="621"/>
      <c r="Q22" s="621"/>
      <c r="R22" s="621"/>
      <c r="S22" s="621"/>
      <c r="T22" s="11"/>
    </row>
    <row r="23" spans="1:34" ht="30" customHeight="1" thickBot="1">
      <c r="B23" s="327" t="s">
        <v>448</v>
      </c>
      <c r="C23" s="584" t="str">
        <f>B24</f>
        <v>Ａ４位</v>
      </c>
      <c r="D23" s="584"/>
      <c r="E23" s="584"/>
      <c r="F23" s="583" t="str">
        <f>B25</f>
        <v>Ｂ４位</v>
      </c>
      <c r="G23" s="584"/>
      <c r="H23" s="585"/>
      <c r="I23" s="606" t="str">
        <f>B26</f>
        <v>Ｃ４位</v>
      </c>
      <c r="J23" s="607"/>
      <c r="K23" s="607"/>
      <c r="L23" s="606" t="str">
        <f>B27</f>
        <v>Ｄ４位</v>
      </c>
      <c r="M23" s="607"/>
      <c r="N23" s="608"/>
      <c r="O23" s="313" t="s">
        <v>28</v>
      </c>
      <c r="P23" s="309" t="s">
        <v>29</v>
      </c>
      <c r="Q23" s="324" t="s">
        <v>433</v>
      </c>
      <c r="R23" s="316" t="s">
        <v>434</v>
      </c>
      <c r="S23" s="319" t="s">
        <v>432</v>
      </c>
      <c r="T23" s="328" t="s">
        <v>445</v>
      </c>
      <c r="U23" s="11">
        <v>1</v>
      </c>
      <c r="V23" s="11">
        <v>2</v>
      </c>
      <c r="W23" s="11">
        <v>3</v>
      </c>
      <c r="X23" s="11">
        <v>4</v>
      </c>
      <c r="Z23" s="11">
        <v>1</v>
      </c>
      <c r="AA23" s="11">
        <v>2</v>
      </c>
      <c r="AB23" s="11">
        <v>3</v>
      </c>
      <c r="AC23" s="11">
        <v>4</v>
      </c>
      <c r="AE23" s="11">
        <v>1</v>
      </c>
      <c r="AF23" s="11">
        <v>2</v>
      </c>
      <c r="AG23" s="11">
        <v>3</v>
      </c>
      <c r="AH23" s="11">
        <v>4</v>
      </c>
    </row>
    <row r="24" spans="1:34" ht="30" customHeight="1" thickTop="1">
      <c r="B24" s="286" t="str">
        <f>予選記入用!C41</f>
        <v>Ａ４位</v>
      </c>
      <c r="C24" s="614"/>
      <c r="D24" s="615"/>
      <c r="E24" s="616"/>
      <c r="F24" s="344">
        <f>E25</f>
        <v>0</v>
      </c>
      <c r="G24" s="345" t="str">
        <f>IF(D25="○","×",IF(D25="×","○",IF(D25="△","△")))</f>
        <v>△</v>
      </c>
      <c r="H24" s="346">
        <f>C25</f>
        <v>0</v>
      </c>
      <c r="I24" s="347">
        <f>E26</f>
        <v>0</v>
      </c>
      <c r="J24" s="348" t="str">
        <f>IF(D26="○","×",IF(D26="×","○",IF(D26="△","△")))</f>
        <v>△</v>
      </c>
      <c r="K24" s="349">
        <f>C26</f>
        <v>0</v>
      </c>
      <c r="L24" s="347">
        <f>E27</f>
        <v>0</v>
      </c>
      <c r="M24" s="348" t="str">
        <f>IF(D27="○","×",IF(D27="×","○",IF(D27="△","△")))</f>
        <v>△</v>
      </c>
      <c r="N24" s="349">
        <f>C27</f>
        <v>0</v>
      </c>
      <c r="O24" s="310">
        <f>SUM(U24:X24)</f>
        <v>0</v>
      </c>
      <c r="P24" s="285">
        <f>SUM(Z24:AC24)</f>
        <v>0</v>
      </c>
      <c r="Q24" s="310">
        <f>F24+I24+L24</f>
        <v>0</v>
      </c>
      <c r="R24" s="311">
        <f>H24+K24+N24</f>
        <v>0</v>
      </c>
      <c r="S24" s="312">
        <f>Q24-R24</f>
        <v>0</v>
      </c>
      <c r="T24" s="312">
        <f>RANK(O24,$O$24:$O$27,0)</f>
        <v>1</v>
      </c>
      <c r="U24" s="11" t="str">
        <f>IF(D24="○",1,"")</f>
        <v/>
      </c>
      <c r="V24" s="11" t="str">
        <f>IF(G24="○",1,"")</f>
        <v/>
      </c>
      <c r="W24" s="11" t="str">
        <f>IF(J24="○",1,"")</f>
        <v/>
      </c>
      <c r="X24" s="11" t="str">
        <f>IF(M24="○",1,"")</f>
        <v/>
      </c>
      <c r="Z24" s="11" t="str">
        <f>IF(D24="×",1,"")</f>
        <v/>
      </c>
      <c r="AA24" s="11" t="str">
        <f>IF(G24="×",1,"")</f>
        <v/>
      </c>
      <c r="AB24" s="11" t="str">
        <f>IF(J24="×",1,"")</f>
        <v/>
      </c>
      <c r="AC24" s="11" t="str">
        <f>IF(M24="×",1,"")</f>
        <v/>
      </c>
      <c r="AE24" s="11" t="str">
        <f>IF(D24="△",1,"")</f>
        <v/>
      </c>
      <c r="AF24" s="11">
        <f>IF(G24="△",1,"")</f>
        <v>1</v>
      </c>
      <c r="AG24" s="11">
        <f>IF(J24="△",1,"")</f>
        <v>1</v>
      </c>
      <c r="AH24" s="11">
        <f>IF(M24="△",1,"")</f>
        <v>1</v>
      </c>
    </row>
    <row r="25" spans="1:34" ht="30" customHeight="1">
      <c r="B25" s="27" t="str">
        <f>予選記入用!H41</f>
        <v>Ｂ４位</v>
      </c>
      <c r="C25" s="350"/>
      <c r="D25" s="351" t="str">
        <f>IF(C25&gt;E25,"○",IF(C25&lt;E25,"×",IF(C25=E25,"△")))</f>
        <v>△</v>
      </c>
      <c r="E25" s="352"/>
      <c r="F25" s="617"/>
      <c r="G25" s="618"/>
      <c r="H25" s="619"/>
      <c r="I25" s="353">
        <f>H26</f>
        <v>0</v>
      </c>
      <c r="J25" s="351" t="str">
        <f>IF(G26="○","×",IF(G26="×","○",IF(G26="△","△")))</f>
        <v>△</v>
      </c>
      <c r="K25" s="352">
        <f>F26</f>
        <v>0</v>
      </c>
      <c r="L25" s="353">
        <f>H27</f>
        <v>0</v>
      </c>
      <c r="M25" s="351" t="str">
        <f>IF(G27="○","×",IF(G27="×","○",IF(G27="△","△")))</f>
        <v>△</v>
      </c>
      <c r="N25" s="352">
        <f>F27</f>
        <v>0</v>
      </c>
      <c r="O25" s="29">
        <f>SUM(U25:X25)</f>
        <v>0</v>
      </c>
      <c r="P25" s="18">
        <f>SUM(Z25:AC25)</f>
        <v>0</v>
      </c>
      <c r="Q25" s="29">
        <f>C25+I25+L25</f>
        <v>0</v>
      </c>
      <c r="R25" s="30">
        <f>E25+K25+N25</f>
        <v>0</v>
      </c>
      <c r="S25" s="31">
        <f>Q25-R25</f>
        <v>0</v>
      </c>
      <c r="T25" s="125">
        <f>RANK(O25,$O$24:$O$27,0)</f>
        <v>1</v>
      </c>
      <c r="U25" s="11" t="str">
        <f>IF(D25="○",1,"")</f>
        <v/>
      </c>
      <c r="V25" s="11" t="str">
        <f>IF(G25="○",1,"")</f>
        <v/>
      </c>
      <c r="W25" s="11" t="str">
        <f>IF(J25="○",1,"")</f>
        <v/>
      </c>
      <c r="X25" s="11" t="str">
        <f>IF(M25="○",1,"")</f>
        <v/>
      </c>
      <c r="Z25" s="11" t="str">
        <f>IF(D25="×",1,"")</f>
        <v/>
      </c>
      <c r="AA25" s="11" t="str">
        <f>IF(G25="×",1,"")</f>
        <v/>
      </c>
      <c r="AB25" s="11" t="str">
        <f>IF(J25="×",1,"")</f>
        <v/>
      </c>
      <c r="AC25" s="11" t="str">
        <f>IF(M25="×",1,"")</f>
        <v/>
      </c>
      <c r="AE25" s="11">
        <f>IF(D25="△",1,"")</f>
        <v>1</v>
      </c>
      <c r="AF25" s="11" t="str">
        <f>IF(G25="△",1,"")</f>
        <v/>
      </c>
      <c r="AG25" s="11">
        <f>IF(J25="△",1,"")</f>
        <v>1</v>
      </c>
      <c r="AH25" s="11">
        <f>IF(M25="△",1,"")</f>
        <v>1</v>
      </c>
    </row>
    <row r="26" spans="1:34" ht="30" customHeight="1">
      <c r="B26" s="27" t="str">
        <f>予選記入用!M41</f>
        <v>Ｃ４位</v>
      </c>
      <c r="C26" s="350"/>
      <c r="D26" s="351" t="str">
        <f>IF(C26&gt;E26,"○",IF(C26&lt;E26,"×",IF(C26=E26,"△")))</f>
        <v>△</v>
      </c>
      <c r="E26" s="352"/>
      <c r="F26" s="353"/>
      <c r="G26" s="351" t="str">
        <f>IF(F26&gt;H26,"○",IF(F26&lt;H26,"×",IF(F26=H26,"△")))</f>
        <v>△</v>
      </c>
      <c r="H26" s="352"/>
      <c r="I26" s="617"/>
      <c r="J26" s="618"/>
      <c r="K26" s="619"/>
      <c r="L26" s="18">
        <f>K27</f>
        <v>0</v>
      </c>
      <c r="M26" s="351" t="str">
        <f>IF(J27="○","×",IF(J27="×","○",IF(J27="△","△")))</f>
        <v>△</v>
      </c>
      <c r="N26" s="352">
        <f>I27</f>
        <v>0</v>
      </c>
      <c r="O26" s="29">
        <f>SUM(U26:X26)</f>
        <v>0</v>
      </c>
      <c r="P26" s="18">
        <f>SUM(Z26:AC26)</f>
        <v>0</v>
      </c>
      <c r="Q26" s="29">
        <f>F26+C26+L26</f>
        <v>0</v>
      </c>
      <c r="R26" s="30">
        <f>H26+E26+N26</f>
        <v>0</v>
      </c>
      <c r="S26" s="31">
        <f>Q26-R26</f>
        <v>0</v>
      </c>
      <c r="T26" s="125">
        <f>RANK(O26,$O$24:$O$27,0)</f>
        <v>1</v>
      </c>
      <c r="U26" s="11" t="str">
        <f>IF(D26="○",1,"")</f>
        <v/>
      </c>
      <c r="V26" s="11" t="str">
        <f>IF(G26="○",1,"")</f>
        <v/>
      </c>
      <c r="W26" s="11" t="str">
        <f>IF(J26="○",1,"")</f>
        <v/>
      </c>
      <c r="X26" s="11" t="str">
        <f>IF(M26="○",1,"")</f>
        <v/>
      </c>
      <c r="Z26" s="11" t="str">
        <f>IF(D26="×",1,"")</f>
        <v/>
      </c>
      <c r="AA26" s="11" t="str">
        <f>IF(G26="×",1,"")</f>
        <v/>
      </c>
      <c r="AB26" s="11" t="str">
        <f>IF(J26="×",1,"")</f>
        <v/>
      </c>
      <c r="AC26" s="11" t="str">
        <f>IF(M26="×",1,"")</f>
        <v/>
      </c>
      <c r="AE26" s="11">
        <f>IF(D26="△",1,"")</f>
        <v>1</v>
      </c>
      <c r="AF26" s="11">
        <f>IF(G26="△",1,"")</f>
        <v>1</v>
      </c>
      <c r="AG26" s="11" t="str">
        <f>IF(J26="△",1,"")</f>
        <v/>
      </c>
      <c r="AH26" s="11">
        <f>IF(M26="△",1,"")</f>
        <v>1</v>
      </c>
    </row>
    <row r="27" spans="1:34" ht="30" customHeight="1" thickBot="1">
      <c r="B27" s="28" t="str">
        <f>予選記入用!R41</f>
        <v>Ｄ４位</v>
      </c>
      <c r="C27" s="354"/>
      <c r="D27" s="355" t="str">
        <f>IF(C27&gt;E27,"○",IF(C27&lt;E27,"×",IF(C27=E27,"△")))</f>
        <v>△</v>
      </c>
      <c r="E27" s="356"/>
      <c r="F27" s="357"/>
      <c r="G27" s="355" t="str">
        <f>IF(F27&gt;H27,"○",IF(F27&lt;H27,"×",IF(F27=H27,"△")))</f>
        <v>△</v>
      </c>
      <c r="H27" s="356"/>
      <c r="I27" s="357"/>
      <c r="J27" s="355" t="str">
        <f>IF(I27&gt;K27,"○",IF(I27&lt;K27,"×",IF(I27=K27,"△")))</f>
        <v>△</v>
      </c>
      <c r="K27" s="356"/>
      <c r="L27" s="609"/>
      <c r="M27" s="610"/>
      <c r="N27" s="611"/>
      <c r="O27" s="32">
        <f>SUM(U27:X27)</f>
        <v>0</v>
      </c>
      <c r="P27" s="20">
        <f>SUM(Z27:AC27)</f>
        <v>0</v>
      </c>
      <c r="Q27" s="32">
        <f>F27+I27+C27</f>
        <v>0</v>
      </c>
      <c r="R27" s="33">
        <f>H27+E27+K27</f>
        <v>0</v>
      </c>
      <c r="S27" s="34">
        <f>Q27-R27</f>
        <v>0</v>
      </c>
      <c r="T27" s="222">
        <f>RANK(O27,$O$24:$O$27,0)</f>
        <v>1</v>
      </c>
      <c r="U27" s="11" t="str">
        <f>IF(D27="○",1,"")</f>
        <v/>
      </c>
      <c r="V27" s="11" t="str">
        <f>IF(G27="○",1,"")</f>
        <v/>
      </c>
      <c r="W27" s="11" t="str">
        <f>IF(J27="○",1,"")</f>
        <v/>
      </c>
      <c r="X27" s="11" t="str">
        <f>IF(M27="○",1,"")</f>
        <v/>
      </c>
      <c r="Z27" s="11" t="str">
        <f>IF(D27="×",1,"")</f>
        <v/>
      </c>
      <c r="AA27" s="11" t="str">
        <f>IF(G27="×",1,"")</f>
        <v/>
      </c>
      <c r="AB27" s="11" t="str">
        <f>IF(J27="×",1,"")</f>
        <v/>
      </c>
      <c r="AC27" s="11" t="str">
        <f>IF(M27="×",1,"")</f>
        <v/>
      </c>
      <c r="AE27" s="11">
        <f>IF(D27="△",1,"")</f>
        <v>1</v>
      </c>
      <c r="AF27" s="11">
        <f>IF(G27="△",1,"")</f>
        <v>1</v>
      </c>
      <c r="AG27" s="11">
        <f>IF(J27="△",1,"")</f>
        <v>1</v>
      </c>
      <c r="AH27" s="11" t="str">
        <f>IF(M27="△",1,"")</f>
        <v/>
      </c>
    </row>
    <row r="28" spans="1:34" ht="7.5" customHeight="1"/>
    <row r="29" spans="1:34" ht="7.5" customHeight="1"/>
    <row r="30" spans="1:34" ht="22.5" customHeight="1">
      <c r="B30" s="12" t="s">
        <v>41</v>
      </c>
      <c r="C30" s="35" t="s">
        <v>62</v>
      </c>
      <c r="D30" s="13"/>
      <c r="E30" s="13"/>
      <c r="F30" s="13"/>
      <c r="G30" s="13"/>
      <c r="H30" s="13"/>
      <c r="I30" s="13"/>
      <c r="J30" s="13"/>
      <c r="K30" s="13"/>
      <c r="L30" s="13"/>
      <c r="M30" s="13"/>
      <c r="N30" s="13"/>
      <c r="O30" s="36"/>
    </row>
    <row r="31" spans="1:34" s="12" customFormat="1" ht="22.5" customHeight="1">
      <c r="A31" s="620" t="s">
        <v>42</v>
      </c>
      <c r="B31" s="620"/>
      <c r="C31" s="620"/>
      <c r="D31" s="620"/>
      <c r="E31" s="620" t="s">
        <v>43</v>
      </c>
      <c r="F31" s="620"/>
      <c r="G31" s="620"/>
      <c r="H31" s="620"/>
      <c r="I31" s="14"/>
      <c r="J31" s="612" t="s">
        <v>44</v>
      </c>
      <c r="K31" s="612"/>
      <c r="L31" s="612"/>
      <c r="M31" s="612"/>
      <c r="N31" s="612"/>
      <c r="O31" s="612" t="s">
        <v>45</v>
      </c>
      <c r="P31" s="612"/>
      <c r="Q31" s="612"/>
      <c r="R31" s="612"/>
      <c r="S31" s="14"/>
    </row>
    <row r="32" spans="1:34" ht="22.5" customHeight="1">
      <c r="A32" s="173">
        <v>1</v>
      </c>
      <c r="B32" s="174" t="s">
        <v>304</v>
      </c>
      <c r="C32" s="174"/>
      <c r="D32" s="175" t="s">
        <v>131</v>
      </c>
      <c r="E32" s="176" t="s">
        <v>131</v>
      </c>
      <c r="F32" s="177">
        <v>1</v>
      </c>
      <c r="G32" s="177" t="s">
        <v>308</v>
      </c>
      <c r="H32" s="178"/>
      <c r="I32" s="15"/>
      <c r="J32" s="182">
        <v>1</v>
      </c>
      <c r="K32" s="183" t="s">
        <v>312</v>
      </c>
      <c r="L32" s="183"/>
      <c r="M32" s="183"/>
      <c r="N32" s="184" t="s">
        <v>132</v>
      </c>
      <c r="O32" s="185" t="s">
        <v>132</v>
      </c>
      <c r="P32" s="186">
        <v>1</v>
      </c>
      <c r="Q32" s="187" t="s">
        <v>316</v>
      </c>
      <c r="R32" s="188"/>
      <c r="S32" s="16"/>
      <c r="T32" s="16"/>
    </row>
    <row r="33" spans="1:23" ht="22.5" customHeight="1">
      <c r="A33" s="173">
        <v>2</v>
      </c>
      <c r="B33" s="174" t="s">
        <v>305</v>
      </c>
      <c r="C33" s="174"/>
      <c r="D33" s="175" t="s">
        <v>131</v>
      </c>
      <c r="E33" s="173" t="s">
        <v>131</v>
      </c>
      <c r="F33" s="174">
        <v>2</v>
      </c>
      <c r="G33" s="174" t="s">
        <v>309</v>
      </c>
      <c r="H33" s="175"/>
      <c r="I33" s="15"/>
      <c r="J33" s="182">
        <v>2</v>
      </c>
      <c r="K33" s="183" t="s">
        <v>313</v>
      </c>
      <c r="L33" s="183"/>
      <c r="M33" s="183"/>
      <c r="N33" s="184" t="s">
        <v>132</v>
      </c>
      <c r="O33" s="182" t="s">
        <v>132</v>
      </c>
      <c r="P33" s="189">
        <v>2</v>
      </c>
      <c r="Q33" s="183" t="s">
        <v>317</v>
      </c>
      <c r="R33" s="190"/>
      <c r="S33" s="16"/>
      <c r="T33" s="16"/>
    </row>
    <row r="34" spans="1:23" ht="22.5" customHeight="1">
      <c r="A34" s="173">
        <v>3</v>
      </c>
      <c r="B34" s="174" t="s">
        <v>306</v>
      </c>
      <c r="C34" s="174"/>
      <c r="D34" s="175" t="s">
        <v>131</v>
      </c>
      <c r="E34" s="179" t="s">
        <v>131</v>
      </c>
      <c r="F34" s="180">
        <v>3</v>
      </c>
      <c r="G34" s="180" t="s">
        <v>310</v>
      </c>
      <c r="H34" s="181"/>
      <c r="I34" s="15"/>
      <c r="J34" s="182">
        <v>3</v>
      </c>
      <c r="K34" s="183" t="s">
        <v>314</v>
      </c>
      <c r="L34" s="183"/>
      <c r="M34" s="183"/>
      <c r="N34" s="184" t="s">
        <v>132</v>
      </c>
      <c r="O34" s="182" t="s">
        <v>132</v>
      </c>
      <c r="P34" s="189">
        <v>3</v>
      </c>
      <c r="Q34" s="183" t="s">
        <v>318</v>
      </c>
      <c r="R34" s="190"/>
      <c r="S34" s="55"/>
      <c r="T34" s="17"/>
    </row>
    <row r="35" spans="1:23" ht="22.5" customHeight="1">
      <c r="A35" s="173">
        <v>4</v>
      </c>
      <c r="B35" s="174" t="s">
        <v>307</v>
      </c>
      <c r="C35" s="174"/>
      <c r="D35" s="175" t="s">
        <v>131</v>
      </c>
      <c r="E35" s="173" t="s">
        <v>131</v>
      </c>
      <c r="F35" s="174">
        <v>4</v>
      </c>
      <c r="G35" s="174" t="s">
        <v>311</v>
      </c>
      <c r="H35" s="175"/>
      <c r="I35" s="15"/>
      <c r="J35" s="182">
        <v>4</v>
      </c>
      <c r="K35" s="183" t="s">
        <v>315</v>
      </c>
      <c r="L35" s="183"/>
      <c r="M35" s="183"/>
      <c r="N35" s="184" t="s">
        <v>132</v>
      </c>
      <c r="O35" s="182" t="s">
        <v>132</v>
      </c>
      <c r="P35" s="189">
        <v>4</v>
      </c>
      <c r="Q35" s="183" t="s">
        <v>319</v>
      </c>
      <c r="R35" s="190"/>
      <c r="S35" s="55"/>
      <c r="T35" s="17"/>
    </row>
    <row r="36" spans="1:23" ht="22.5" customHeight="1">
      <c r="A36" s="613" t="s">
        <v>444</v>
      </c>
      <c r="B36" s="613"/>
      <c r="C36" s="613"/>
      <c r="D36" s="613"/>
      <c r="E36" s="613"/>
      <c r="F36" s="613"/>
      <c r="G36" s="613"/>
      <c r="H36" s="613"/>
      <c r="I36" s="613"/>
      <c r="J36" s="613"/>
      <c r="K36" s="613"/>
      <c r="L36" s="613"/>
      <c r="M36" s="613"/>
      <c r="N36" s="613"/>
      <c r="O36" s="613"/>
      <c r="P36" s="613"/>
      <c r="Q36" s="613"/>
      <c r="R36" s="613"/>
      <c r="S36" s="613"/>
      <c r="T36" s="613"/>
      <c r="U36" s="613"/>
      <c r="V36" s="613"/>
      <c r="W36" s="613"/>
    </row>
    <row r="37" spans="1:23" ht="22.5" customHeight="1">
      <c r="A37" s="613"/>
      <c r="B37" s="613"/>
      <c r="C37" s="613"/>
      <c r="D37" s="613"/>
      <c r="E37" s="613"/>
      <c r="F37" s="613"/>
      <c r="G37" s="613"/>
      <c r="H37" s="613"/>
      <c r="I37" s="613"/>
      <c r="J37" s="613"/>
      <c r="K37" s="613"/>
      <c r="L37" s="613"/>
      <c r="M37" s="613"/>
      <c r="N37" s="613"/>
      <c r="O37" s="613"/>
      <c r="P37" s="613"/>
      <c r="Q37" s="613"/>
      <c r="R37" s="613"/>
      <c r="S37" s="613"/>
      <c r="T37" s="613"/>
      <c r="U37" s="613"/>
      <c r="V37" s="613"/>
      <c r="W37" s="613"/>
    </row>
    <row r="38" spans="1:23" ht="22.5" customHeight="1"/>
  </sheetData>
  <mergeCells count="39">
    <mergeCell ref="J31:N31"/>
    <mergeCell ref="I19:K19"/>
    <mergeCell ref="L20:N20"/>
    <mergeCell ref="L27:N27"/>
    <mergeCell ref="L23:N23"/>
    <mergeCell ref="I23:K23"/>
    <mergeCell ref="C21:S21"/>
    <mergeCell ref="A36:W37"/>
    <mergeCell ref="C2:E2"/>
    <mergeCell ref="F2:H2"/>
    <mergeCell ref="C9:E9"/>
    <mergeCell ref="F9:H9"/>
    <mergeCell ref="C3:E3"/>
    <mergeCell ref="F4:H4"/>
    <mergeCell ref="I2:K2"/>
    <mergeCell ref="I5:K5"/>
    <mergeCell ref="L6:N6"/>
    <mergeCell ref="L2:N2"/>
    <mergeCell ref="I9:K9"/>
    <mergeCell ref="I12:K12"/>
    <mergeCell ref="I26:K26"/>
    <mergeCell ref="F16:H16"/>
    <mergeCell ref="I16:K16"/>
    <mergeCell ref="L9:N9"/>
    <mergeCell ref="C16:E16"/>
    <mergeCell ref="L16:N16"/>
    <mergeCell ref="L13:N13"/>
    <mergeCell ref="O31:R31"/>
    <mergeCell ref="C10:E10"/>
    <mergeCell ref="F11:H11"/>
    <mergeCell ref="A31:D31"/>
    <mergeCell ref="E31:H31"/>
    <mergeCell ref="C17:E17"/>
    <mergeCell ref="F18:H18"/>
    <mergeCell ref="C23:E23"/>
    <mergeCell ref="F23:H23"/>
    <mergeCell ref="C24:E24"/>
    <mergeCell ref="F25:H25"/>
    <mergeCell ref="C22:S22"/>
  </mergeCells>
  <phoneticPr fontId="2"/>
  <pageMargins left="0.34" right="0.19" top="0.39" bottom="0.42" header="0.28000000000000003" footer="0.2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9</vt:i4>
      </vt:variant>
    </vt:vector>
  </HeadingPairs>
  <TitlesOfParts>
    <vt:vector size="24" baseType="lpstr">
      <vt:lpstr>参加状況7月段階</vt:lpstr>
      <vt:lpstr>参加状況9月段階</vt:lpstr>
      <vt:lpstr>参照</vt:lpstr>
      <vt:lpstr>注意事項</vt:lpstr>
      <vt:lpstr>ブロックわけ</vt:lpstr>
      <vt:lpstr>1日目予選21チーム</vt:lpstr>
      <vt:lpstr>予選記入用</vt:lpstr>
      <vt:lpstr>2日目順位リーグ</vt:lpstr>
      <vt:lpstr>順位記入用</vt:lpstr>
      <vt:lpstr>3日目本選</vt:lpstr>
      <vt:lpstr>最終日</vt:lpstr>
      <vt:lpstr>個人賞</vt:lpstr>
      <vt:lpstr>アナウンス</vt:lpstr>
      <vt:lpstr>閉会式</vt:lpstr>
      <vt:lpstr>お弁当注文表</vt:lpstr>
      <vt:lpstr>'1日目予選21チーム'!Print_Area</vt:lpstr>
      <vt:lpstr>'2日目順位リーグ'!Print_Area</vt:lpstr>
      <vt:lpstr>'3日目本選'!Print_Area</vt:lpstr>
      <vt:lpstr>個人賞!Print_Area</vt:lpstr>
      <vt:lpstr>最終日!Print_Area</vt:lpstr>
      <vt:lpstr>参加状況7月段階!Print_Area</vt:lpstr>
      <vt:lpstr>参加状況9月段階!Print_Area</vt:lpstr>
      <vt:lpstr>順位記入用!Print_Area</vt:lpstr>
      <vt:lpstr>予選記入用!Print_Area</vt:lpstr>
    </vt:vector>
  </TitlesOfParts>
  <Company>大阪府教育委員会</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学校情報ネットワーク</dc:creator>
  <cp:lastModifiedBy>大阪府教育委員会（平成２２年１０月調達）</cp:lastModifiedBy>
  <cp:lastPrinted>2014-09-30T01:47:24Z</cp:lastPrinted>
  <dcterms:created xsi:type="dcterms:W3CDTF">2010-09-29T01:52:49Z</dcterms:created>
  <dcterms:modified xsi:type="dcterms:W3CDTF">2014-09-30T07:04:14Z</dcterms:modified>
</cp:coreProperties>
</file>